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Lista" sheetId="5" r:id="rId1"/>
    <sheet name="Podsumowanie" sheetId="6" r:id="rId2"/>
    <sheet name="Rezygnacje" sheetId="7" r:id="rId3"/>
    <sheet name="Lista całkowita z rezygnacjami" sheetId="8" r:id="rId4"/>
  </sheets>
  <definedNames>
    <definedName name="_xlnm.Print_Area" localSheetId="0">Lista!$A$1:$M$176</definedName>
    <definedName name="_xlnm.Print_Area" localSheetId="3">'Lista całkowita z rezygnacjami'!$A$1:$K$183</definedName>
  </definedNames>
  <calcPr calcId="162913"/>
</workbook>
</file>

<file path=xl/calcChain.xml><?xml version="1.0" encoding="utf-8"?>
<calcChain xmlns="http://schemas.openxmlformats.org/spreadsheetml/2006/main">
  <c r="G8" i="6" l="1"/>
  <c r="H8" i="6"/>
  <c r="I8" i="6"/>
  <c r="I7" i="6"/>
  <c r="I6" i="6"/>
  <c r="I5" i="6"/>
  <c r="J15" i="5"/>
  <c r="J19" i="5"/>
  <c r="J28" i="5"/>
  <c r="J36" i="5"/>
  <c r="K36" i="5" s="1"/>
  <c r="J43" i="5"/>
  <c r="J47" i="5"/>
  <c r="J55" i="5"/>
  <c r="J60" i="5"/>
  <c r="K60" i="5" s="1"/>
  <c r="J68" i="5"/>
  <c r="J80" i="5"/>
  <c r="K80" i="5" s="1"/>
  <c r="J85" i="5"/>
  <c r="K85" i="5" s="1"/>
  <c r="J95" i="5"/>
  <c r="J99" i="5"/>
  <c r="J103" i="5"/>
  <c r="J107" i="5"/>
  <c r="J115" i="5"/>
  <c r="J123" i="5"/>
  <c r="J140" i="5"/>
  <c r="K140" i="5" s="1"/>
  <c r="J157" i="5"/>
  <c r="J158" i="5"/>
  <c r="K158" i="5" s="1"/>
  <c r="J161" i="5"/>
  <c r="K161" i="5" s="1"/>
  <c r="J165" i="5"/>
  <c r="J169" i="5"/>
  <c r="K169" i="5" s="1"/>
  <c r="J173" i="5"/>
  <c r="J174" i="5"/>
  <c r="K174" i="5" s="1"/>
  <c r="J142" i="5"/>
  <c r="K142" i="5" s="1"/>
  <c r="J121" i="5"/>
  <c r="K121" i="5" s="1"/>
  <c r="J116" i="5"/>
  <c r="J91" i="5"/>
  <c r="J78" i="5"/>
  <c r="K78" i="5" s="1"/>
  <c r="J70" i="5"/>
  <c r="K70" i="5" s="1"/>
  <c r="J66" i="5"/>
  <c r="K66" i="5" s="1"/>
  <c r="J59" i="5"/>
  <c r="J54" i="5"/>
  <c r="K54" i="5" s="1"/>
  <c r="J53" i="5"/>
  <c r="J45" i="5"/>
  <c r="J35" i="5"/>
  <c r="J27" i="5"/>
  <c r="J20" i="5"/>
  <c r="J17" i="5"/>
  <c r="K17" i="5" s="1"/>
  <c r="J13" i="5"/>
  <c r="K13" i="5" s="1"/>
  <c r="J9" i="5"/>
  <c r="J23" i="5"/>
  <c r="K23" i="5" s="1"/>
  <c r="J39" i="5"/>
  <c r="K39" i="5" s="1"/>
  <c r="J51" i="5"/>
  <c r="J63" i="5"/>
  <c r="J67" i="5"/>
  <c r="J71" i="5"/>
  <c r="K71" i="5" s="1"/>
  <c r="J75" i="5"/>
  <c r="J79" i="5"/>
  <c r="J83" i="5"/>
  <c r="J87" i="5"/>
  <c r="K87" i="5" s="1"/>
  <c r="J111" i="5"/>
  <c r="J127" i="5"/>
  <c r="J131" i="5"/>
  <c r="J135" i="5"/>
  <c r="K135" i="5" s="1"/>
  <c r="J139" i="5"/>
  <c r="J143" i="5"/>
  <c r="J147" i="5"/>
  <c r="J151" i="5"/>
  <c r="K151" i="5" s="1"/>
  <c r="J155" i="5"/>
  <c r="J159" i="5"/>
  <c r="J163" i="5"/>
  <c r="J167" i="5"/>
  <c r="K167" i="5" s="1"/>
  <c r="J171" i="5"/>
  <c r="J175" i="5"/>
  <c r="J6" i="5"/>
  <c r="J7" i="5"/>
  <c r="K7" i="5" s="1"/>
  <c r="J10" i="5"/>
  <c r="K10" i="5" s="1"/>
  <c r="J11" i="5"/>
  <c r="K11" i="5" s="1"/>
  <c r="J16" i="5"/>
  <c r="J18" i="5"/>
  <c r="K18" i="5" s="1"/>
  <c r="J21" i="5"/>
  <c r="K21" i="5" s="1"/>
  <c r="J22" i="5"/>
  <c r="K22" i="5" s="1"/>
  <c r="J24" i="5"/>
  <c r="K24" i="5" s="1"/>
  <c r="J25" i="5"/>
  <c r="K25" i="5" s="1"/>
  <c r="J26" i="5"/>
  <c r="K26" i="5" s="1"/>
  <c r="J29" i="5"/>
  <c r="K29" i="5" s="1"/>
  <c r="J30" i="5"/>
  <c r="K30" i="5" s="1"/>
  <c r="J32" i="5"/>
  <c r="J33" i="5"/>
  <c r="K33" i="5" s="1"/>
  <c r="J34" i="5"/>
  <c r="K34" i="5" s="1"/>
  <c r="J37" i="5"/>
  <c r="K37" i="5" s="1"/>
  <c r="J38" i="5"/>
  <c r="K38" i="5" s="1"/>
  <c r="J40" i="5"/>
  <c r="K40" i="5" s="1"/>
  <c r="J41" i="5"/>
  <c r="K41" i="5" s="1"/>
  <c r="J42" i="5"/>
  <c r="K42" i="5" s="1"/>
  <c r="J44" i="5"/>
  <c r="K44" i="5" s="1"/>
  <c r="J46" i="5"/>
  <c r="K46" i="5" s="1"/>
  <c r="J48" i="5"/>
  <c r="K48" i="5" s="1"/>
  <c r="J49" i="5"/>
  <c r="K49" i="5" s="1"/>
  <c r="J50" i="5"/>
  <c r="K50" i="5" s="1"/>
  <c r="J52" i="5"/>
  <c r="K52" i="5" s="1"/>
  <c r="J56" i="5"/>
  <c r="K56" i="5" s="1"/>
  <c r="J57" i="5"/>
  <c r="J58" i="5"/>
  <c r="K58" i="5" s="1"/>
  <c r="J61" i="5"/>
  <c r="K61" i="5" s="1"/>
  <c r="J62" i="5"/>
  <c r="K62" i="5" s="1"/>
  <c r="J64" i="5"/>
  <c r="K64" i="5" s="1"/>
  <c r="J65" i="5"/>
  <c r="K65" i="5" s="1"/>
  <c r="J69" i="5"/>
  <c r="K69" i="5" s="1"/>
  <c r="J72" i="5"/>
  <c r="K72" i="5" s="1"/>
  <c r="J73" i="5"/>
  <c r="K73" i="5" s="1"/>
  <c r="J74" i="5"/>
  <c r="K74" i="5" s="1"/>
  <c r="J77" i="5"/>
  <c r="K77" i="5" s="1"/>
  <c r="J81" i="5"/>
  <c r="J82" i="5"/>
  <c r="K82" i="5" s="1"/>
  <c r="J84" i="5"/>
  <c r="K84" i="5" s="1"/>
  <c r="J86" i="5"/>
  <c r="K86" i="5" s="1"/>
  <c r="J88" i="5"/>
  <c r="K88" i="5" s="1"/>
  <c r="J89" i="5"/>
  <c r="K89" i="5" s="1"/>
  <c r="J90" i="5"/>
  <c r="K90" i="5" s="1"/>
  <c r="J92" i="5"/>
  <c r="K92" i="5" s="1"/>
  <c r="J93" i="5"/>
  <c r="K93" i="5" s="1"/>
  <c r="J94" i="5"/>
  <c r="K94" i="5" s="1"/>
  <c r="J96" i="5"/>
  <c r="K96" i="5" s="1"/>
  <c r="J97" i="5"/>
  <c r="K97" i="5" s="1"/>
  <c r="J98" i="5"/>
  <c r="K98" i="5" s="1"/>
  <c r="J100" i="5"/>
  <c r="K100" i="5" s="1"/>
  <c r="J101" i="5"/>
  <c r="K101" i="5" s="1"/>
  <c r="J102" i="5"/>
  <c r="K102" i="5" s="1"/>
  <c r="J104" i="5"/>
  <c r="K104" i="5" s="1"/>
  <c r="J105" i="5"/>
  <c r="K105" i="5" s="1"/>
  <c r="J106" i="5"/>
  <c r="K106" i="5" s="1"/>
  <c r="J108" i="5"/>
  <c r="K108" i="5" s="1"/>
  <c r="J109" i="5"/>
  <c r="K109" i="5" s="1"/>
  <c r="J110" i="5"/>
  <c r="K110" i="5" s="1"/>
  <c r="J112" i="5"/>
  <c r="K112" i="5" s="1"/>
  <c r="J113" i="5"/>
  <c r="K113" i="5" s="1"/>
  <c r="J114" i="5"/>
  <c r="K114" i="5" s="1"/>
  <c r="J117" i="5"/>
  <c r="K117" i="5" s="1"/>
  <c r="J118" i="5"/>
  <c r="K118" i="5" s="1"/>
  <c r="J120" i="5"/>
  <c r="K120" i="5" s="1"/>
  <c r="J122" i="5"/>
  <c r="K122" i="5" s="1"/>
  <c r="J124" i="5"/>
  <c r="K124" i="5" s="1"/>
  <c r="J125" i="5"/>
  <c r="K125" i="5" s="1"/>
  <c r="J126" i="5"/>
  <c r="K126" i="5" s="1"/>
  <c r="J128" i="5"/>
  <c r="K128" i="5" s="1"/>
  <c r="J130" i="5"/>
  <c r="K130" i="5" s="1"/>
  <c r="J132" i="5"/>
  <c r="K132" i="5" s="1"/>
  <c r="J133" i="5"/>
  <c r="K133" i="5" s="1"/>
  <c r="J134" i="5"/>
  <c r="K134" i="5" s="1"/>
  <c r="J137" i="5"/>
  <c r="K137" i="5" s="1"/>
  <c r="J138" i="5"/>
  <c r="K138" i="5" s="1"/>
  <c r="J141" i="5"/>
  <c r="K141" i="5" s="1"/>
  <c r="J144" i="5"/>
  <c r="K144" i="5" s="1"/>
  <c r="J145" i="5"/>
  <c r="K145" i="5" s="1"/>
  <c r="J146" i="5"/>
  <c r="K146" i="5" s="1"/>
  <c r="J149" i="5"/>
  <c r="K149" i="5" s="1"/>
  <c r="J150" i="5"/>
  <c r="K150" i="5" s="1"/>
  <c r="J152" i="5"/>
  <c r="K152" i="5" s="1"/>
  <c r="J154" i="5"/>
  <c r="K154" i="5" s="1"/>
  <c r="J156" i="5"/>
  <c r="K156" i="5" s="1"/>
  <c r="J160" i="5"/>
  <c r="K160" i="5" s="1"/>
  <c r="J162" i="5"/>
  <c r="K162" i="5" s="1"/>
  <c r="J164" i="5"/>
  <c r="K164" i="5" s="1"/>
  <c r="J166" i="5"/>
  <c r="K166" i="5" s="1"/>
  <c r="J168" i="5"/>
  <c r="K168" i="5" s="1"/>
  <c r="J170" i="5"/>
  <c r="K170" i="5" s="1"/>
  <c r="J172" i="5"/>
  <c r="K172" i="5" s="1"/>
  <c r="J176" i="5"/>
  <c r="K176" i="5" s="1"/>
  <c r="K81" i="5"/>
  <c r="K32" i="5" l="1"/>
  <c r="K173" i="5"/>
  <c r="K157" i="5"/>
  <c r="K19" i="5"/>
  <c r="J136" i="5"/>
  <c r="K136" i="5" s="1"/>
  <c r="J76" i="5"/>
  <c r="K76" i="5" s="1"/>
  <c r="K103" i="5"/>
  <c r="K68" i="5"/>
  <c r="K15" i="5"/>
  <c r="J153" i="5"/>
  <c r="K153" i="5" s="1"/>
  <c r="J119" i="5"/>
  <c r="K119" i="5" s="1"/>
  <c r="K55" i="5"/>
  <c r="K28" i="5"/>
  <c r="K16" i="5"/>
  <c r="K6" i="5"/>
  <c r="K165" i="5"/>
  <c r="K57" i="5"/>
  <c r="J148" i="5"/>
  <c r="K148" i="5" s="1"/>
  <c r="J129" i="5"/>
  <c r="K129" i="5" s="1"/>
  <c r="K116" i="5"/>
  <c r="K53" i="5"/>
  <c r="K45" i="5"/>
  <c r="J31" i="5"/>
  <c r="K31" i="5" s="1"/>
  <c r="K35" i="5"/>
  <c r="K20" i="5"/>
  <c r="K9" i="5"/>
  <c r="J14" i="5"/>
  <c r="K14" i="5" s="1"/>
  <c r="J5" i="5"/>
  <c r="K5" i="5" s="1"/>
  <c r="J12" i="5"/>
  <c r="K12" i="5" s="1"/>
  <c r="J8" i="5"/>
  <c r="K8" i="5" s="1"/>
  <c r="K175" i="5"/>
  <c r="K171" i="5"/>
  <c r="K155" i="5"/>
  <c r="K139" i="5"/>
  <c r="K123" i="5"/>
  <c r="K107" i="5"/>
  <c r="K91" i="5"/>
  <c r="K75" i="5"/>
  <c r="K59" i="5"/>
  <c r="K43" i="5"/>
  <c r="K27" i="5"/>
  <c r="K159" i="5"/>
  <c r="K143" i="5"/>
  <c r="K127" i="5"/>
  <c r="K111" i="5"/>
  <c r="K95" i="5"/>
  <c r="K79" i="5"/>
  <c r="K63" i="5"/>
  <c r="K47" i="5"/>
  <c r="K163" i="5"/>
  <c r="K147" i="5"/>
  <c r="K131" i="5"/>
  <c r="K115" i="5"/>
  <c r="K99" i="5"/>
  <c r="K83" i="5"/>
  <c r="K67" i="5"/>
  <c r="K51" i="5"/>
  <c r="E44" i="5"/>
  <c r="E46" i="5"/>
  <c r="E48" i="5"/>
  <c r="E64" i="5"/>
  <c r="E82" i="5"/>
  <c r="E90" i="5"/>
  <c r="E95" i="5"/>
  <c r="E103" i="5"/>
  <c r="E114" i="5"/>
  <c r="E115" i="5"/>
  <c r="E119" i="5"/>
  <c r="E125" i="5"/>
  <c r="E127" i="5"/>
  <c r="E131" i="5"/>
  <c r="E134" i="5"/>
  <c r="E146" i="5"/>
  <c r="E147" i="5"/>
  <c r="E155" i="5"/>
  <c r="E156" i="5"/>
  <c r="E157" i="5"/>
  <c r="G182" i="8"/>
  <c r="G180" i="8"/>
  <c r="G170" i="8"/>
  <c r="G163" i="8"/>
  <c r="G162" i="8"/>
  <c r="G161" i="8"/>
  <c r="G151" i="8"/>
  <c r="G150" i="8"/>
  <c r="G138" i="8"/>
  <c r="G135" i="8"/>
  <c r="G131" i="8"/>
  <c r="G129" i="8"/>
  <c r="G123" i="8"/>
  <c r="G119" i="8"/>
  <c r="G118" i="8"/>
  <c r="G107" i="8"/>
  <c r="G99" i="8"/>
  <c r="G94" i="8"/>
  <c r="G85" i="8"/>
  <c r="G66" i="8"/>
  <c r="G50" i="8"/>
  <c r="G48" i="8"/>
  <c r="G46" i="8"/>
  <c r="E173" i="5" l="1"/>
  <c r="E175" i="5"/>
  <c r="E163" i="5"/>
</calcChain>
</file>

<file path=xl/sharedStrings.xml><?xml version="1.0" encoding="utf-8"?>
<sst xmlns="http://schemas.openxmlformats.org/spreadsheetml/2006/main" count="1648" uniqueCount="240">
  <si>
    <t>1 Maja 105</t>
  </si>
  <si>
    <t>1 Maja 107</t>
  </si>
  <si>
    <t>1 Maja 162B</t>
  </si>
  <si>
    <t>1 Maja 41</t>
  </si>
  <si>
    <t>11 Listopada 34A</t>
  </si>
  <si>
    <t>Adama Asnyka 19</t>
  </si>
  <si>
    <t>Adama Asnyka 43</t>
  </si>
  <si>
    <t>Adama Asnyka 47</t>
  </si>
  <si>
    <t>Akacjowa 11</t>
  </si>
  <si>
    <t>Akacjowa 8</t>
  </si>
  <si>
    <t>Alberta Pakuły 4</t>
  </si>
  <si>
    <t>Antoniego Sieronia 4</t>
  </si>
  <si>
    <t>Armii Krajowej 11</t>
  </si>
  <si>
    <t>Armii Krajowej 26</t>
  </si>
  <si>
    <t>Bałtycka 19</t>
  </si>
  <si>
    <t>Barbary 19</t>
  </si>
  <si>
    <t>Bratnia 2</t>
  </si>
  <si>
    <t>Burszki 27</t>
  </si>
  <si>
    <t>Burszki 16</t>
  </si>
  <si>
    <t>Cegielniana 24</t>
  </si>
  <si>
    <t>Dolna 21</t>
  </si>
  <si>
    <t>Dożynkowa 5</t>
  </si>
  <si>
    <t>Edmunda Kokota 197D</t>
  </si>
  <si>
    <t>Edmunda Kokota 203</t>
  </si>
  <si>
    <t>Edmunda Kokota 256</t>
  </si>
  <si>
    <t>Elizy Orzeszkowej 71</t>
  </si>
  <si>
    <t>Emanuela Smołki 4</t>
  </si>
  <si>
    <t>Gabrieli Zapolskiej 10</t>
  </si>
  <si>
    <t>Gabrieli Zapolskiej 72</t>
  </si>
  <si>
    <t>Górna 103</t>
  </si>
  <si>
    <t>Górna 89</t>
  </si>
  <si>
    <t>Graniczna 10</t>
  </si>
  <si>
    <t>Grzybowa 25G</t>
  </si>
  <si>
    <t>Halembska 85</t>
  </si>
  <si>
    <t>Halembska 19</t>
  </si>
  <si>
    <t>Halembska 42</t>
  </si>
  <si>
    <t>Halembska 76</t>
  </si>
  <si>
    <t>Halembska 86A</t>
  </si>
  <si>
    <t>Halembska 88B</t>
  </si>
  <si>
    <t>Harcerska 7</t>
  </si>
  <si>
    <t>Ignacego Kaczmarka 120</t>
  </si>
  <si>
    <t>Ignacego Kaczmarka 28C</t>
  </si>
  <si>
    <t>Ignacego Kaczmarka 37G</t>
  </si>
  <si>
    <t>Ignacego Kaczmarka 39B</t>
  </si>
  <si>
    <t>Jadwigi Śląskiej 17</t>
  </si>
  <si>
    <t>Jana 5A</t>
  </si>
  <si>
    <t>Jana 5B</t>
  </si>
  <si>
    <t>Jaracza 6/1</t>
  </si>
  <si>
    <t>Jastrzębia 1</t>
  </si>
  <si>
    <t>Jaworowa 1</t>
  </si>
  <si>
    <t>Jesionowa 14A</t>
  </si>
  <si>
    <t>Jesionowa 46</t>
  </si>
  <si>
    <t>Jesionowa 51B</t>
  </si>
  <si>
    <t>Joachima Lelewela 8</t>
  </si>
  <si>
    <t>Józefa Piłsudskiego 89</t>
  </si>
  <si>
    <t>Józefa Poniatowskiego 27</t>
  </si>
  <si>
    <t>Junaków 15</t>
  </si>
  <si>
    <t>Junaków 17</t>
  </si>
  <si>
    <t>Junaków 5</t>
  </si>
  <si>
    <t>Karola Wideckiego 52</t>
  </si>
  <si>
    <t>Kaszubska 32</t>
  </si>
  <si>
    <t>Kingi 27D</t>
  </si>
  <si>
    <t>Kingi 71B</t>
  </si>
  <si>
    <t>Kingi 91</t>
  </si>
  <si>
    <t>Kłosowa 2</t>
  </si>
  <si>
    <t>Kochłowicka 29G</t>
  </si>
  <si>
    <t>Kochłowicka 135</t>
  </si>
  <si>
    <t>Kochłowicka 44</t>
  </si>
  <si>
    <t>Kochłowicka 48</t>
  </si>
  <si>
    <t>Kolonia Zwycięstwa 21</t>
  </si>
  <si>
    <t>Konstantego Ciołkowskiego 2</t>
  </si>
  <si>
    <t>Konstytucji 16</t>
  </si>
  <si>
    <t>Konstytucji 25</t>
  </si>
  <si>
    <t>Krzywa 13D</t>
  </si>
  <si>
    <t>Letnia 21</t>
  </si>
  <si>
    <t>Letnia 19</t>
  </si>
  <si>
    <t>Lubuska 9</t>
  </si>
  <si>
    <t>Łużycka 8</t>
  </si>
  <si>
    <t>Makowa 9</t>
  </si>
  <si>
    <t>Mariana Smoluchowskiego 18</t>
  </si>
  <si>
    <t>Mazurska 21</t>
  </si>
  <si>
    <t>Mazurska 41</t>
  </si>
  <si>
    <t>Miedziana 11</t>
  </si>
  <si>
    <t>Mieszka I 13</t>
  </si>
  <si>
    <t>Mieszka I 24</t>
  </si>
  <si>
    <t>Mieszka I 26</t>
  </si>
  <si>
    <t>Mikołaja Reja 17</t>
  </si>
  <si>
    <t>Młyńska 84H</t>
  </si>
  <si>
    <t>Na Piaski 38C</t>
  </si>
  <si>
    <t>Na Piaski 48</t>
  </si>
  <si>
    <t>Noblistów Śląskich 2</t>
  </si>
  <si>
    <t>Nowy Świat 51D</t>
  </si>
  <si>
    <t>Nowy Świat 57</t>
  </si>
  <si>
    <t>Nowy Świat 59F</t>
  </si>
  <si>
    <t>Nowy Świat 94</t>
  </si>
  <si>
    <t>Obrońców Pokoju 11A</t>
  </si>
  <si>
    <t>Obrońców Pokoju 14</t>
  </si>
  <si>
    <t>Obrońców Pokoju 15A</t>
  </si>
  <si>
    <t>Odrzańska 15</t>
  </si>
  <si>
    <t>Opłotki 6</t>
  </si>
  <si>
    <t>Oświęcimska 132</t>
  </si>
  <si>
    <t>Pancernych 2A</t>
  </si>
  <si>
    <t>Pawłowska 24</t>
  </si>
  <si>
    <t>Piaskowa 5</t>
  </si>
  <si>
    <t>Piernikarczyk 1B</t>
  </si>
  <si>
    <t>Poligonowa 4</t>
  </si>
  <si>
    <t>Poznańska 41</t>
  </si>
  <si>
    <t>Ptasia 8</t>
  </si>
  <si>
    <t>Romualda Traugutta 16</t>
  </si>
  <si>
    <t>Romualda Traugutta 9</t>
  </si>
  <si>
    <t>Rybnicka 22</t>
  </si>
  <si>
    <t>Rycerska 22</t>
  </si>
  <si>
    <t>Rycerska 41</t>
  </si>
  <si>
    <t>Ryszarda Siekiela 6</t>
  </si>
  <si>
    <t>Sikorek 16</t>
  </si>
  <si>
    <t>Sikorek 26</t>
  </si>
  <si>
    <t>Skowronków 25</t>
  </si>
  <si>
    <t>Słowików 13</t>
  </si>
  <si>
    <t>Słowików 15</t>
  </si>
  <si>
    <t>Sokolska 29</t>
  </si>
  <si>
    <t>Sportowców 1</t>
  </si>
  <si>
    <t>Srebrna 11</t>
  </si>
  <si>
    <t>Srebrna 9</t>
  </si>
  <si>
    <t>Stanisławy Wysockiej 12</t>
  </si>
  <si>
    <t>Stanisławy Wysockiej 23</t>
  </si>
  <si>
    <t>Stanisławy Wysockiej 24</t>
  </si>
  <si>
    <t>Staropolska 3</t>
  </si>
  <si>
    <t>Szkolna 44</t>
  </si>
  <si>
    <t>Średnia 6</t>
  </si>
  <si>
    <t>Tadeusza Szeligowskiego 12</t>
  </si>
  <si>
    <t>Tatrzańska 7</t>
  </si>
  <si>
    <t>Tęczowa 2</t>
  </si>
  <si>
    <t>Ułańska 1</t>
  </si>
  <si>
    <t>Wawrzyńca Szczudlaka 39</t>
  </si>
  <si>
    <t>Wirecka 75C</t>
  </si>
  <si>
    <t>Witolda Doroszewskiego 15</t>
  </si>
  <si>
    <t>Władysława Broniewskiego 9</t>
  </si>
  <si>
    <t>Władysława Wołkowa 2</t>
  </si>
  <si>
    <t>Wojciecha Korfantego 18</t>
  </si>
  <si>
    <t>Wojciecha Korfantego 4</t>
  </si>
  <si>
    <t>Wojciecha Kossaka 13</t>
  </si>
  <si>
    <t>Wojciecha Kossaka 17</t>
  </si>
  <si>
    <t>Wysoka 10</t>
  </si>
  <si>
    <t>Wyzwolenia 162H</t>
  </si>
  <si>
    <t>Wyzwolenia 80A</t>
  </si>
  <si>
    <t>Zielona 22</t>
  </si>
  <si>
    <t>Ziemska 5</t>
  </si>
  <si>
    <t>Złota 8</t>
  </si>
  <si>
    <t>Zofii Nałkowskiej 10</t>
  </si>
  <si>
    <t>Zygmunta Noskowskiego 15</t>
  </si>
  <si>
    <t>Rodzaj instalacji</t>
  </si>
  <si>
    <t>Umiejscowienie instalacji</t>
  </si>
  <si>
    <t>VAT</t>
  </si>
  <si>
    <t>dom</t>
  </si>
  <si>
    <t>8</t>
  </si>
  <si>
    <t>garaż</t>
  </si>
  <si>
    <t>23</t>
  </si>
  <si>
    <t>grunt</t>
  </si>
  <si>
    <t>budynek gospodarczy</t>
  </si>
  <si>
    <t>Grunt</t>
  </si>
  <si>
    <t>Edmunda Kokota 203A</t>
  </si>
  <si>
    <t xml:space="preserve"> dom</t>
  </si>
  <si>
    <t>Adres inwestycji</t>
  </si>
  <si>
    <t>Stawka VAT [%]</t>
  </si>
  <si>
    <t>LP</t>
  </si>
  <si>
    <t>Zmiana mocy po weryfikacji</t>
  </si>
  <si>
    <t>TAK</t>
  </si>
  <si>
    <t>NIE</t>
  </si>
  <si>
    <t>Jeżynowa 2058/32</t>
  </si>
  <si>
    <t>Jeżynowa 2061/32</t>
  </si>
  <si>
    <t>Siewna 15B</t>
  </si>
  <si>
    <t>Wirecka dz 2390/29</t>
  </si>
  <si>
    <t>Wirecka dz 2393/29</t>
  </si>
  <si>
    <t>Wirecka dz 2389/29</t>
  </si>
  <si>
    <t>REZYGNACJA</t>
  </si>
  <si>
    <t>solarna</t>
  </si>
  <si>
    <t>fotowoltaiczna</t>
  </si>
  <si>
    <t>pompa ciepła</t>
  </si>
  <si>
    <t>Wnioskowana moc cieplna instalacji[kW]</t>
  </si>
  <si>
    <t>Wnioskowana moc elektryczna instalacji [kW]</t>
  </si>
  <si>
    <t>Zweryfikowana moc elektryczna instalacji [kW]</t>
  </si>
  <si>
    <t>Zweryfikowana moc cieplna instalacji[kW]</t>
  </si>
  <si>
    <t>Lista nieruchomości po weryfikacji</t>
  </si>
  <si>
    <t>Ilość punktów adresowych z przekazanej listy</t>
  </si>
  <si>
    <t>sztuk</t>
  </si>
  <si>
    <t>Pozycja</t>
  </si>
  <si>
    <t>Wartość</t>
  </si>
  <si>
    <t>Jednostka</t>
  </si>
  <si>
    <t>Raport podsumowujący wizje</t>
  </si>
  <si>
    <t>Ilość rezygnacji</t>
  </si>
  <si>
    <t>osoby</t>
  </si>
  <si>
    <t>Ilość instalacji po weryfikacji</t>
  </si>
  <si>
    <t>Ilość instalacji solarnych</t>
  </si>
  <si>
    <t>Ilość instalacji fotowoltaicznych</t>
  </si>
  <si>
    <t>Ilość instalacji pomp ciepła</t>
  </si>
  <si>
    <t>Łączna moc instalacji fotowoltaicznych</t>
  </si>
  <si>
    <t>kW</t>
  </si>
  <si>
    <t>sztuki</t>
  </si>
  <si>
    <t>Łączna moc instalacji solarnych</t>
  </si>
  <si>
    <t>Łączna moc instalacji pomp ciepła</t>
  </si>
  <si>
    <t>Założenia przed weryfikacją (dane ze SW)</t>
  </si>
  <si>
    <t>Akacjowa dz. 1441/24</t>
  </si>
  <si>
    <t>Czarnoleśna dz. 3312/44</t>
  </si>
  <si>
    <t>Emanuela Smołki dz. 1967/27</t>
  </si>
  <si>
    <t>Gabrieli Zapolskiej dz. 1583/114</t>
  </si>
  <si>
    <t>Gen. Hallera 43</t>
  </si>
  <si>
    <t>Hrubego dz. 4980/213</t>
  </si>
  <si>
    <t>Hrubego dz. 4961/231</t>
  </si>
  <si>
    <t>Hrubego dz. 4966/216</t>
  </si>
  <si>
    <t>Hrubego dz. 4978/216</t>
  </si>
  <si>
    <t>Ks. Augustyna Potyki 22</t>
  </si>
  <si>
    <t>Ks. Józefa Niedzieli 109</t>
  </si>
  <si>
    <t>Ks. Ludwika Tunkla brak numeru</t>
  </si>
  <si>
    <t>Ks. Pawła Lexa 15A</t>
  </si>
  <si>
    <t>Makowa dz. 2960/23</t>
  </si>
  <si>
    <t>Młyńska dz. 2511/125</t>
  </si>
  <si>
    <t>Na Piaski dz. 5236/270</t>
  </si>
  <si>
    <t>Noblistów Śląskich dz. 1261/93</t>
  </si>
  <si>
    <t>Oświęcimska dz. 4039/49</t>
  </si>
  <si>
    <t>Szczęść Boże dz. 1298/49</t>
  </si>
  <si>
    <t>Weteranów dz. 4033/98</t>
  </si>
  <si>
    <t>Wirecka dz 2386/29</t>
  </si>
  <si>
    <t>6,00</t>
  </si>
  <si>
    <t>Lista nieruchomości który wycofały się z projektu</t>
  </si>
  <si>
    <t>Moc elektryczna instalacji [kW]</t>
  </si>
  <si>
    <t>Koszt netto instalacji</t>
  </si>
  <si>
    <t>Koszt brutto</t>
  </si>
  <si>
    <t>Koszt instalacji</t>
  </si>
  <si>
    <t>Koszt instalacji fotowoltaicznych</t>
  </si>
  <si>
    <t>Koszt instalacji solarnych</t>
  </si>
  <si>
    <t>Koszt instalacji pomp ciepła</t>
  </si>
  <si>
    <t>Moc cieplna instalacji [kW]</t>
  </si>
  <si>
    <t>Netto</t>
  </si>
  <si>
    <t>Brutto</t>
  </si>
  <si>
    <t>Lista nieruchomości po weryfikacji - z rezygnacjami</t>
  </si>
  <si>
    <t>Czy budynek w budowie</t>
  </si>
  <si>
    <t>w budowie</t>
  </si>
  <si>
    <t>nowy</t>
  </si>
  <si>
    <t>modernizacja</t>
  </si>
  <si>
    <t>10,08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</si>
</sst>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\ &quot;zł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 applyFill="1"/>
    <xf numFmtId="0" fontId="0" fillId="0" borderId="1" xfId="0" applyBorder="1"/>
    <xf numFmtId="0" fontId="4" fillId="0" borderId="0" xfId="0" applyFont="1"/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2" xfId="0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0" fontId="1" fillId="2" borderId="24" xfId="0" applyFont="1" applyFill="1" applyBorder="1"/>
    <xf numFmtId="44" fontId="0" fillId="0" borderId="1" xfId="1" applyFont="1" applyBorder="1"/>
    <xf numFmtId="44" fontId="0" fillId="0" borderId="3" xfId="1" applyFont="1" applyBorder="1"/>
    <xf numFmtId="44" fontId="0" fillId="0" borderId="17" xfId="1" applyFont="1" applyBorder="1"/>
    <xf numFmtId="44" fontId="0" fillId="0" borderId="19" xfId="1" applyFont="1" applyBorder="1"/>
    <xf numFmtId="44" fontId="0" fillId="0" borderId="25" xfId="1" applyFont="1" applyBorder="1"/>
    <xf numFmtId="44" fontId="0" fillId="0" borderId="20" xfId="1" applyFont="1" applyBorder="1"/>
    <xf numFmtId="44" fontId="0" fillId="0" borderId="26" xfId="0" applyNumberFormat="1" applyBorder="1"/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/>
    </xf>
    <xf numFmtId="49" fontId="5" fillId="5" borderId="17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0" fontId="1" fillId="2" borderId="10" xfId="0" applyFont="1" applyFill="1" applyBorder="1"/>
    <xf numFmtId="0" fontId="0" fillId="2" borderId="11" xfId="0" applyFill="1" applyBorder="1"/>
    <xf numFmtId="0" fontId="0" fillId="2" borderId="12" xfId="0" applyFill="1" applyBorder="1"/>
    <xf numFmtId="164" fontId="5" fillId="0" borderId="22" xfId="0" applyNumberFormat="1" applyFont="1" applyFill="1" applyBorder="1" applyAlignment="1">
      <alignment horizontal="center" vertical="center" wrapText="1"/>
    </xf>
    <xf numFmtId="164" fontId="5" fillId="0" borderId="28" xfId="0" applyNumberFormat="1" applyFont="1" applyFill="1" applyBorder="1" applyAlignment="1">
      <alignment horizontal="center" vertical="center" wrapText="1"/>
    </xf>
    <xf numFmtId="164" fontId="5" fillId="0" borderId="27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23" xfId="0" applyFill="1" applyBorder="1" applyAlignment="1">
      <alignment horizontal="center"/>
    </xf>
  </cellXfs>
  <cellStyles count="2">
    <cellStyle name="Normalny" xfId="0" builtinId="0"/>
    <cellStyle name="Walutowy" xfId="1" builtinId="4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ela2" displayName="Tabela2" ref="B4:L176" totalsRowShown="0" headerRowDxfId="30" dataDxfId="28" headerRowBorderDxfId="29" tableBorderDxfId="27" totalsRowBorderDxfId="26">
  <autoFilter ref="B4:L176"/>
  <tableColumns count="11">
    <tableColumn id="1" name="LP" dataDxfId="25"/>
    <tableColumn id="2" name="Adres inwestycji" dataDxfId="24"/>
    <tableColumn id="3" name="Rodzaj instalacji" dataDxfId="23"/>
    <tableColumn id="6" name="Moc cieplna instalacji [kW]" dataDxfId="22"/>
    <tableColumn id="11" name="Moc elektryczna instalacji [kW]" dataDxfId="21"/>
    <tableColumn id="8" name="Umiejscowienie instalacji" dataDxfId="20"/>
    <tableColumn id="9" name="Stawka VAT [%]" dataDxfId="19"/>
    <tableColumn id="10" name="Koszt netto instalacji" dataDxfId="18"/>
    <tableColumn id="7" name="VAT" dataDxfId="17">
      <calculatedColumnFormula>Tabela2[[#This Row],[Koszt netto instalacji]]*(Tabela2[[#This Row],[Stawka VAT '[%']]]/100)</calculatedColumnFormula>
    </tableColumn>
    <tableColumn id="5" name="Koszt brutto" dataDxfId="16">
      <calculatedColumnFormula>Tabela2[[#This Row],[Koszt netto instalacji]]+Tabela2[[#This Row],[VAT]]</calculatedColumnFormula>
    </tableColumn>
    <tableColumn id="4" name="Czy budynek w budowie" dataDxfId="15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ela22" displayName="Tabela22" ref="B4:K183" totalsRowShown="0" headerRowDxfId="14" dataDxfId="12" headerRowBorderDxfId="13" tableBorderDxfId="11" totalsRowBorderDxfId="10">
  <autoFilter ref="B4:K183"/>
  <tableColumns count="10">
    <tableColumn id="1" name="LP" dataDxfId="9"/>
    <tableColumn id="2" name="Adres inwestycji" dataDxfId="8"/>
    <tableColumn id="3" name="Rodzaj instalacji" dataDxfId="7"/>
    <tableColumn id="4" name="Wnioskowana moc cieplna instalacji[kW]" dataDxfId="6"/>
    <tableColumn id="5" name="Wnioskowana moc elektryczna instalacji [kW]" dataDxfId="5"/>
    <tableColumn id="6" name="Zweryfikowana moc cieplna instalacji[kW]" dataDxfId="4"/>
    <tableColumn id="11" name="Zweryfikowana moc elektryczna instalacji [kW]" dataDxfId="3"/>
    <tableColumn id="7" name="Zmiana mocy po weryfikacji" dataDxfId="2"/>
    <tableColumn id="8" name="Umiejscowienie instalacji" dataDxfId="1"/>
    <tableColumn id="9" name="Stawka VAT [%]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6"/>
  <sheetViews>
    <sheetView tabSelected="1" view="pageBreakPreview" zoomScaleNormal="85" zoomScaleSheetLayoutView="100" workbookViewId="0">
      <selection activeCell="F16" sqref="F16:F159"/>
    </sheetView>
  </sheetViews>
  <sheetFormatPr defaultRowHeight="12.75" x14ac:dyDescent="0.2"/>
  <cols>
    <col min="1" max="1" width="3" style="1" customWidth="1"/>
    <col min="2" max="2" width="4.85546875" style="1" customWidth="1"/>
    <col min="3" max="3" width="27.5703125" style="1" customWidth="1"/>
    <col min="4" max="4" width="20.28515625" style="1" customWidth="1"/>
    <col min="5" max="6" width="20.5703125" style="1" customWidth="1"/>
    <col min="7" max="7" width="26.28515625" style="1" customWidth="1"/>
    <col min="8" max="11" width="18.5703125" style="1" customWidth="1"/>
    <col min="12" max="12" width="15.28515625" style="1" bestFit="1" customWidth="1"/>
    <col min="13" max="16384" width="9.140625" style="1"/>
  </cols>
  <sheetData>
    <row r="1" spans="2:13" ht="13.5" thickBot="1" x14ac:dyDescent="0.25"/>
    <row r="2" spans="2:13" s="5" customFormat="1" ht="19.5" thickBot="1" x14ac:dyDescent="0.35">
      <c r="B2" s="6"/>
      <c r="C2" s="7" t="s">
        <v>182</v>
      </c>
      <c r="D2" s="7"/>
      <c r="E2" s="7"/>
      <c r="F2" s="7"/>
      <c r="G2" s="7"/>
      <c r="H2" s="7"/>
      <c r="I2" s="7"/>
      <c r="J2" s="7"/>
      <c r="K2" s="7"/>
      <c r="L2" s="8"/>
    </row>
    <row r="4" spans="2:13" s="32" customFormat="1" ht="37.5" customHeight="1" x14ac:dyDescent="0.2">
      <c r="B4" s="33" t="s">
        <v>164</v>
      </c>
      <c r="C4" s="34" t="s">
        <v>162</v>
      </c>
      <c r="D4" s="34" t="s">
        <v>150</v>
      </c>
      <c r="E4" s="34" t="s">
        <v>231</v>
      </c>
      <c r="F4" s="34" t="s">
        <v>224</v>
      </c>
      <c r="G4" s="34" t="s">
        <v>151</v>
      </c>
      <c r="H4" s="35" t="s">
        <v>163</v>
      </c>
      <c r="I4" s="35" t="s">
        <v>225</v>
      </c>
      <c r="J4" s="35" t="s">
        <v>152</v>
      </c>
      <c r="K4" s="34" t="s">
        <v>226</v>
      </c>
      <c r="L4" s="34" t="s">
        <v>235</v>
      </c>
      <c r="M4" s="1"/>
    </row>
    <row r="5" spans="2:13" s="2" customFormat="1" x14ac:dyDescent="0.2">
      <c r="B5" s="29">
        <v>1</v>
      </c>
      <c r="C5" s="17" t="s">
        <v>0</v>
      </c>
      <c r="D5" s="20" t="s">
        <v>176</v>
      </c>
      <c r="E5" s="20"/>
      <c r="F5" s="21">
        <v>5.04</v>
      </c>
      <c r="G5" s="20" t="s">
        <v>155</v>
      </c>
      <c r="H5" s="22" t="s">
        <v>156</v>
      </c>
      <c r="I5" s="47">
        <v>25200</v>
      </c>
      <c r="J5" s="47">
        <f>Tabela2[[#This Row],[Koszt netto instalacji]]*(Tabela2[[#This Row],[Stawka VAT '[%']]]/100)</f>
        <v>5796</v>
      </c>
      <c r="K5" s="77">
        <f>Tabela2[[#This Row],[Koszt netto instalacji]]+Tabela2[[#This Row],[VAT]]</f>
        <v>30996</v>
      </c>
      <c r="L5" s="75"/>
      <c r="M5" s="1"/>
    </row>
    <row r="6" spans="2:13" x14ac:dyDescent="0.2">
      <c r="B6" s="29">
        <v>2</v>
      </c>
      <c r="C6" s="17" t="s">
        <v>1</v>
      </c>
      <c r="D6" s="20" t="s">
        <v>176</v>
      </c>
      <c r="E6" s="20"/>
      <c r="F6" s="21">
        <v>2.8</v>
      </c>
      <c r="G6" s="20" t="s">
        <v>155</v>
      </c>
      <c r="H6" s="22" t="s">
        <v>156</v>
      </c>
      <c r="I6" s="47">
        <v>14000</v>
      </c>
      <c r="J6" s="48">
        <f>Tabela2[[#This Row],[Koszt netto instalacji]]*(Tabela2[[#This Row],[Stawka VAT '[%']]]/100)</f>
        <v>3220</v>
      </c>
      <c r="K6" s="77">
        <f>Tabela2[[#This Row],[Koszt netto instalacji]]+Tabela2[[#This Row],[VAT]]</f>
        <v>17220</v>
      </c>
      <c r="L6" s="74"/>
    </row>
    <row r="7" spans="2:13" x14ac:dyDescent="0.2">
      <c r="B7" s="29">
        <v>3</v>
      </c>
      <c r="C7" s="17" t="s">
        <v>2</v>
      </c>
      <c r="D7" s="20" t="s">
        <v>176</v>
      </c>
      <c r="E7" s="20"/>
      <c r="F7" s="20">
        <v>2.2400000000000002</v>
      </c>
      <c r="G7" s="20" t="s">
        <v>158</v>
      </c>
      <c r="H7" s="22" t="s">
        <v>156</v>
      </c>
      <c r="I7" s="47">
        <v>11200.000000000002</v>
      </c>
      <c r="J7" s="48">
        <f>Tabela2[[#This Row],[Koszt netto instalacji]]*(Tabela2[[#This Row],[Stawka VAT '[%']]]/100)</f>
        <v>2576.0000000000005</v>
      </c>
      <c r="K7" s="77">
        <f>Tabela2[[#This Row],[Koszt netto instalacji]]+Tabela2[[#This Row],[VAT]]</f>
        <v>13776.000000000002</v>
      </c>
      <c r="L7" s="74"/>
      <c r="M7" s="43"/>
    </row>
    <row r="8" spans="2:13" x14ac:dyDescent="0.2">
      <c r="B8" s="29">
        <v>4</v>
      </c>
      <c r="C8" s="17" t="s">
        <v>3</v>
      </c>
      <c r="D8" s="20" t="s">
        <v>176</v>
      </c>
      <c r="E8" s="20"/>
      <c r="F8" s="20">
        <v>10.08</v>
      </c>
      <c r="G8" s="20" t="s">
        <v>153</v>
      </c>
      <c r="H8" s="22" t="s">
        <v>154</v>
      </c>
      <c r="I8" s="47">
        <v>50400</v>
      </c>
      <c r="J8" s="48">
        <f>Tabela2[[#This Row],[Koszt netto instalacji]]*(Tabela2[[#This Row],[Stawka VAT '[%']]]/100)</f>
        <v>4032</v>
      </c>
      <c r="K8" s="77">
        <f>Tabela2[[#This Row],[Koszt netto instalacji]]+Tabela2[[#This Row],[VAT]]</f>
        <v>54432</v>
      </c>
      <c r="L8" s="74"/>
      <c r="M8" s="43"/>
    </row>
    <row r="9" spans="2:13" x14ac:dyDescent="0.2">
      <c r="B9" s="29">
        <v>5</v>
      </c>
      <c r="C9" s="17" t="s">
        <v>4</v>
      </c>
      <c r="D9" s="20" t="s">
        <v>176</v>
      </c>
      <c r="E9" s="20"/>
      <c r="F9" s="21">
        <v>5.04</v>
      </c>
      <c r="G9" s="20" t="s">
        <v>153</v>
      </c>
      <c r="H9" s="22" t="s">
        <v>154</v>
      </c>
      <c r="I9" s="47">
        <v>25200</v>
      </c>
      <c r="J9" s="48">
        <f>Tabela2[[#This Row],[Koszt netto instalacji]]*(Tabela2[[#This Row],[Stawka VAT '[%']]]/100)</f>
        <v>2016</v>
      </c>
      <c r="K9" s="77">
        <f>Tabela2[[#This Row],[Koszt netto instalacji]]+Tabela2[[#This Row],[VAT]]</f>
        <v>27216</v>
      </c>
      <c r="L9" s="74"/>
      <c r="M9" s="43"/>
    </row>
    <row r="10" spans="2:13" s="2" customFormat="1" x14ac:dyDescent="0.2">
      <c r="B10" s="29">
        <v>6</v>
      </c>
      <c r="C10" s="17" t="s">
        <v>5</v>
      </c>
      <c r="D10" s="20" t="s">
        <v>176</v>
      </c>
      <c r="E10" s="20"/>
      <c r="F10" s="21">
        <v>5.04</v>
      </c>
      <c r="G10" s="20" t="s">
        <v>153</v>
      </c>
      <c r="H10" s="22" t="s">
        <v>154</v>
      </c>
      <c r="I10" s="47">
        <v>25200</v>
      </c>
      <c r="J10" s="48">
        <f>Tabela2[[#This Row],[Koszt netto instalacji]]*(Tabela2[[#This Row],[Stawka VAT '[%']]]/100)</f>
        <v>2016</v>
      </c>
      <c r="K10" s="77">
        <f>Tabela2[[#This Row],[Koszt netto instalacji]]+Tabela2[[#This Row],[VAT]]</f>
        <v>27216</v>
      </c>
      <c r="L10" s="74"/>
      <c r="M10" s="43"/>
    </row>
    <row r="11" spans="2:13" s="2" customFormat="1" x14ac:dyDescent="0.2">
      <c r="B11" s="29">
        <v>7</v>
      </c>
      <c r="C11" s="17" t="s">
        <v>6</v>
      </c>
      <c r="D11" s="20" t="s">
        <v>176</v>
      </c>
      <c r="E11" s="20"/>
      <c r="F11" s="40">
        <v>10.08</v>
      </c>
      <c r="G11" s="20" t="s">
        <v>153</v>
      </c>
      <c r="H11" s="22" t="s">
        <v>154</v>
      </c>
      <c r="I11" s="47">
        <v>50400</v>
      </c>
      <c r="J11" s="48">
        <f>Tabela2[[#This Row],[Koszt netto instalacji]]*(Tabela2[[#This Row],[Stawka VAT '[%']]]/100)</f>
        <v>4032</v>
      </c>
      <c r="K11" s="77">
        <f>Tabela2[[#This Row],[Koszt netto instalacji]]+Tabela2[[#This Row],[VAT]]</f>
        <v>54432</v>
      </c>
      <c r="L11" s="74"/>
      <c r="M11" s="43"/>
    </row>
    <row r="12" spans="2:13" x14ac:dyDescent="0.2">
      <c r="B12" s="29">
        <v>8</v>
      </c>
      <c r="C12" s="17" t="s">
        <v>7</v>
      </c>
      <c r="D12" s="20" t="s">
        <v>176</v>
      </c>
      <c r="E12" s="20"/>
      <c r="F12" s="21">
        <v>5.04</v>
      </c>
      <c r="G12" s="20" t="s">
        <v>153</v>
      </c>
      <c r="H12" s="22" t="s">
        <v>154</v>
      </c>
      <c r="I12" s="47">
        <v>25200</v>
      </c>
      <c r="J12" s="48">
        <f>Tabela2[[#This Row],[Koszt netto instalacji]]*(Tabela2[[#This Row],[Stawka VAT '[%']]]/100)</f>
        <v>2016</v>
      </c>
      <c r="K12" s="77">
        <f>Tabela2[[#This Row],[Koszt netto instalacji]]+Tabela2[[#This Row],[VAT]]</f>
        <v>27216</v>
      </c>
      <c r="L12" s="74"/>
      <c r="M12" s="43"/>
    </row>
    <row r="13" spans="2:13" x14ac:dyDescent="0.2">
      <c r="B13" s="29">
        <v>9</v>
      </c>
      <c r="C13" s="17" t="s">
        <v>201</v>
      </c>
      <c r="D13" s="20" t="s">
        <v>176</v>
      </c>
      <c r="E13" s="20"/>
      <c r="F13" s="21">
        <v>5.04</v>
      </c>
      <c r="G13" s="20" t="s">
        <v>153</v>
      </c>
      <c r="H13" s="22" t="s">
        <v>154</v>
      </c>
      <c r="I13" s="47">
        <v>25200</v>
      </c>
      <c r="J13" s="48">
        <f>Tabela2[[#This Row],[Koszt netto instalacji]]*(Tabela2[[#This Row],[Stawka VAT '[%']]]/100)</f>
        <v>2016</v>
      </c>
      <c r="K13" s="77">
        <f>Tabela2[[#This Row],[Koszt netto instalacji]]+Tabela2[[#This Row],[VAT]]</f>
        <v>27216</v>
      </c>
      <c r="L13" s="74" t="s">
        <v>236</v>
      </c>
      <c r="M13" s="43"/>
    </row>
    <row r="14" spans="2:13" x14ac:dyDescent="0.2">
      <c r="B14" s="29">
        <v>10</v>
      </c>
      <c r="C14" s="17" t="s">
        <v>8</v>
      </c>
      <c r="D14" s="20" t="s">
        <v>176</v>
      </c>
      <c r="E14" s="20"/>
      <c r="F14" s="21">
        <v>4.4800000000000004</v>
      </c>
      <c r="G14" s="20" t="s">
        <v>153</v>
      </c>
      <c r="H14" s="22" t="s">
        <v>154</v>
      </c>
      <c r="I14" s="47">
        <v>22400.000000000004</v>
      </c>
      <c r="J14" s="48">
        <f>Tabela2[[#This Row],[Koszt netto instalacji]]*(Tabela2[[#This Row],[Stawka VAT '[%']]]/100)</f>
        <v>1792.0000000000002</v>
      </c>
      <c r="K14" s="77">
        <f>Tabela2[[#This Row],[Koszt netto instalacji]]+Tabela2[[#This Row],[VAT]]</f>
        <v>24192.000000000004</v>
      </c>
      <c r="L14" s="74"/>
      <c r="M14" s="43"/>
    </row>
    <row r="15" spans="2:13" s="2" customFormat="1" x14ac:dyDescent="0.2">
      <c r="B15" s="29">
        <v>11</v>
      </c>
      <c r="C15" s="17" t="s">
        <v>10</v>
      </c>
      <c r="D15" s="20" t="s">
        <v>176</v>
      </c>
      <c r="E15" s="20"/>
      <c r="F15" s="21">
        <v>2.8</v>
      </c>
      <c r="G15" s="20" t="s">
        <v>153</v>
      </c>
      <c r="H15" s="22" t="s">
        <v>154</v>
      </c>
      <c r="I15" s="47">
        <v>14000</v>
      </c>
      <c r="J15" s="48">
        <f>Tabela2[[#This Row],[Koszt netto instalacji]]*(Tabela2[[#This Row],[Stawka VAT '[%']]]/100)</f>
        <v>1120</v>
      </c>
      <c r="K15" s="77">
        <f>Tabela2[[#This Row],[Koszt netto instalacji]]+Tabela2[[#This Row],[VAT]]</f>
        <v>15120</v>
      </c>
      <c r="L15" s="74"/>
      <c r="M15" s="43"/>
    </row>
    <row r="16" spans="2:13" x14ac:dyDescent="0.2">
      <c r="B16" s="29">
        <v>12</v>
      </c>
      <c r="C16" s="17" t="s">
        <v>11</v>
      </c>
      <c r="D16" s="20" t="s">
        <v>176</v>
      </c>
      <c r="E16" s="20"/>
      <c r="F16" s="20">
        <v>7.28</v>
      </c>
      <c r="G16" s="20" t="s">
        <v>155</v>
      </c>
      <c r="H16" s="22" t="s">
        <v>156</v>
      </c>
      <c r="I16" s="47">
        <v>36400</v>
      </c>
      <c r="J16" s="48">
        <f>Tabela2[[#This Row],[Koszt netto instalacji]]*(Tabela2[[#This Row],[Stawka VAT '[%']]]/100)</f>
        <v>8372</v>
      </c>
      <c r="K16" s="77">
        <f>Tabela2[[#This Row],[Koszt netto instalacji]]+Tabela2[[#This Row],[VAT]]</f>
        <v>44772</v>
      </c>
      <c r="L16" s="74"/>
      <c r="M16" s="43"/>
    </row>
    <row r="17" spans="2:13" x14ac:dyDescent="0.2">
      <c r="B17" s="29">
        <v>13</v>
      </c>
      <c r="C17" s="17" t="s">
        <v>12</v>
      </c>
      <c r="D17" s="20" t="s">
        <v>176</v>
      </c>
      <c r="E17" s="20"/>
      <c r="F17" s="20">
        <v>6.16</v>
      </c>
      <c r="G17" s="20" t="s">
        <v>153</v>
      </c>
      <c r="H17" s="22" t="s">
        <v>154</v>
      </c>
      <c r="I17" s="47">
        <v>30800</v>
      </c>
      <c r="J17" s="48">
        <f>Tabela2[[#This Row],[Koszt netto instalacji]]*(Tabela2[[#This Row],[Stawka VAT '[%']]]/100)</f>
        <v>2464</v>
      </c>
      <c r="K17" s="77">
        <f>Tabela2[[#This Row],[Koszt netto instalacji]]+Tabela2[[#This Row],[VAT]]</f>
        <v>33264</v>
      </c>
      <c r="L17" s="74"/>
      <c r="M17" s="43"/>
    </row>
    <row r="18" spans="2:13" x14ac:dyDescent="0.2">
      <c r="B18" s="29">
        <v>14</v>
      </c>
      <c r="C18" s="17" t="s">
        <v>13</v>
      </c>
      <c r="D18" s="20" t="s">
        <v>176</v>
      </c>
      <c r="E18" s="20"/>
      <c r="F18" s="21">
        <v>2.8</v>
      </c>
      <c r="G18" s="20" t="s">
        <v>153</v>
      </c>
      <c r="H18" s="22" t="s">
        <v>154</v>
      </c>
      <c r="I18" s="47">
        <v>14000</v>
      </c>
      <c r="J18" s="48">
        <f>Tabela2[[#This Row],[Koszt netto instalacji]]*(Tabela2[[#This Row],[Stawka VAT '[%']]]/100)</f>
        <v>1120</v>
      </c>
      <c r="K18" s="77">
        <f>Tabela2[[#This Row],[Koszt netto instalacji]]+Tabela2[[#This Row],[VAT]]</f>
        <v>15120</v>
      </c>
      <c r="L18" s="74"/>
      <c r="M18" s="43"/>
    </row>
    <row r="19" spans="2:13" x14ac:dyDescent="0.2">
      <c r="B19" s="29">
        <v>15</v>
      </c>
      <c r="C19" s="17" t="s">
        <v>14</v>
      </c>
      <c r="D19" s="20" t="s">
        <v>176</v>
      </c>
      <c r="E19" s="20"/>
      <c r="F19" s="20">
        <v>3.92</v>
      </c>
      <c r="G19" s="20" t="s">
        <v>153</v>
      </c>
      <c r="H19" s="22" t="s">
        <v>154</v>
      </c>
      <c r="I19" s="47">
        <v>19600</v>
      </c>
      <c r="J19" s="48">
        <f>Tabela2[[#This Row],[Koszt netto instalacji]]*(Tabela2[[#This Row],[Stawka VAT '[%']]]/100)</f>
        <v>1568</v>
      </c>
      <c r="K19" s="77">
        <f>Tabela2[[#This Row],[Koszt netto instalacji]]+Tabela2[[#This Row],[VAT]]</f>
        <v>21168</v>
      </c>
      <c r="L19" s="74"/>
      <c r="M19" s="43"/>
    </row>
    <row r="20" spans="2:13" x14ac:dyDescent="0.2">
      <c r="B20" s="29">
        <v>16</v>
      </c>
      <c r="C20" s="17" t="s">
        <v>15</v>
      </c>
      <c r="D20" s="20" t="s">
        <v>176</v>
      </c>
      <c r="E20" s="20"/>
      <c r="F20" s="20">
        <v>3.92</v>
      </c>
      <c r="G20" s="20" t="s">
        <v>153</v>
      </c>
      <c r="H20" s="22" t="s">
        <v>154</v>
      </c>
      <c r="I20" s="47">
        <v>19600</v>
      </c>
      <c r="J20" s="48">
        <f>Tabela2[[#This Row],[Koszt netto instalacji]]*(Tabela2[[#This Row],[Stawka VAT '[%']]]/100)</f>
        <v>1568</v>
      </c>
      <c r="K20" s="77">
        <f>Tabela2[[#This Row],[Koszt netto instalacji]]+Tabela2[[#This Row],[VAT]]</f>
        <v>21168</v>
      </c>
      <c r="L20" s="74"/>
      <c r="M20" s="43"/>
    </row>
    <row r="21" spans="2:13" s="2" customFormat="1" x14ac:dyDescent="0.2">
      <c r="B21" s="29">
        <v>17</v>
      </c>
      <c r="C21" s="17" t="s">
        <v>16</v>
      </c>
      <c r="D21" s="20" t="s">
        <v>176</v>
      </c>
      <c r="E21" s="20"/>
      <c r="F21" s="21">
        <v>5.04</v>
      </c>
      <c r="G21" s="20" t="s">
        <v>153</v>
      </c>
      <c r="H21" s="22" t="s">
        <v>154</v>
      </c>
      <c r="I21" s="47">
        <v>25200</v>
      </c>
      <c r="J21" s="48">
        <f>Tabela2[[#This Row],[Koszt netto instalacji]]*(Tabela2[[#This Row],[Stawka VAT '[%']]]/100)</f>
        <v>2016</v>
      </c>
      <c r="K21" s="77">
        <f>Tabela2[[#This Row],[Koszt netto instalacji]]+Tabela2[[#This Row],[VAT]]</f>
        <v>27216</v>
      </c>
      <c r="L21" s="74"/>
      <c r="M21" s="43"/>
    </row>
    <row r="22" spans="2:13" x14ac:dyDescent="0.2">
      <c r="B22" s="29">
        <v>18</v>
      </c>
      <c r="C22" s="17" t="s">
        <v>17</v>
      </c>
      <c r="D22" s="20" t="s">
        <v>176</v>
      </c>
      <c r="E22" s="20"/>
      <c r="F22" s="21">
        <v>5.04</v>
      </c>
      <c r="G22" s="20" t="s">
        <v>153</v>
      </c>
      <c r="H22" s="22" t="s">
        <v>154</v>
      </c>
      <c r="I22" s="47">
        <v>25200</v>
      </c>
      <c r="J22" s="48">
        <f>Tabela2[[#This Row],[Koszt netto instalacji]]*(Tabela2[[#This Row],[Stawka VAT '[%']]]/100)</f>
        <v>2016</v>
      </c>
      <c r="K22" s="77">
        <f>Tabela2[[#This Row],[Koszt netto instalacji]]+Tabela2[[#This Row],[VAT]]</f>
        <v>27216</v>
      </c>
      <c r="L22" s="74"/>
      <c r="M22" s="43"/>
    </row>
    <row r="23" spans="2:13" x14ac:dyDescent="0.2">
      <c r="B23" s="29">
        <v>19</v>
      </c>
      <c r="C23" s="17" t="s">
        <v>18</v>
      </c>
      <c r="D23" s="20" t="s">
        <v>176</v>
      </c>
      <c r="E23" s="20"/>
      <c r="F23" s="20">
        <v>6.16</v>
      </c>
      <c r="G23" s="20" t="s">
        <v>153</v>
      </c>
      <c r="H23" s="22" t="s">
        <v>154</v>
      </c>
      <c r="I23" s="47">
        <v>30800</v>
      </c>
      <c r="J23" s="48">
        <f>Tabela2[[#This Row],[Koszt netto instalacji]]*(Tabela2[[#This Row],[Stawka VAT '[%']]]/100)</f>
        <v>2464</v>
      </c>
      <c r="K23" s="77">
        <f>Tabela2[[#This Row],[Koszt netto instalacji]]+Tabela2[[#This Row],[VAT]]</f>
        <v>33264</v>
      </c>
      <c r="L23" s="74"/>
      <c r="M23" s="43"/>
    </row>
    <row r="24" spans="2:13" x14ac:dyDescent="0.2">
      <c r="B24" s="29">
        <v>20</v>
      </c>
      <c r="C24" s="17" t="s">
        <v>19</v>
      </c>
      <c r="D24" s="17" t="s">
        <v>177</v>
      </c>
      <c r="E24" s="21">
        <v>13</v>
      </c>
      <c r="F24" s="21"/>
      <c r="G24" s="17" t="s">
        <v>153</v>
      </c>
      <c r="H24" s="23">
        <v>8</v>
      </c>
      <c r="I24" s="47">
        <v>35000</v>
      </c>
      <c r="J24" s="48">
        <f>Tabela2[[#This Row],[Koszt netto instalacji]]*(Tabela2[[#This Row],[Stawka VAT '[%']]]/100)</f>
        <v>2800</v>
      </c>
      <c r="K24" s="77">
        <f>Tabela2[[#This Row],[Koszt netto instalacji]]+Tabela2[[#This Row],[VAT]]</f>
        <v>37800</v>
      </c>
      <c r="L24" s="74" t="s">
        <v>236</v>
      </c>
      <c r="M24" s="44"/>
    </row>
    <row r="25" spans="2:13" x14ac:dyDescent="0.2">
      <c r="B25" s="29">
        <v>21</v>
      </c>
      <c r="C25" s="17" t="s">
        <v>202</v>
      </c>
      <c r="D25" s="20" t="s">
        <v>176</v>
      </c>
      <c r="E25" s="20"/>
      <c r="F25" s="20">
        <v>6.16</v>
      </c>
      <c r="G25" s="20" t="s">
        <v>153</v>
      </c>
      <c r="H25" s="22" t="s">
        <v>154</v>
      </c>
      <c r="I25" s="47">
        <v>30800</v>
      </c>
      <c r="J25" s="48">
        <f>Tabela2[[#This Row],[Koszt netto instalacji]]*(Tabela2[[#This Row],[Stawka VAT '[%']]]/100)</f>
        <v>2464</v>
      </c>
      <c r="K25" s="77">
        <f>Tabela2[[#This Row],[Koszt netto instalacji]]+Tabela2[[#This Row],[VAT]]</f>
        <v>33264</v>
      </c>
      <c r="L25" s="74" t="s">
        <v>236</v>
      </c>
      <c r="M25" s="43"/>
    </row>
    <row r="26" spans="2:13" x14ac:dyDescent="0.2">
      <c r="B26" s="29">
        <v>22</v>
      </c>
      <c r="C26" s="17" t="s">
        <v>20</v>
      </c>
      <c r="D26" s="20" t="s">
        <v>176</v>
      </c>
      <c r="E26" s="20"/>
      <c r="F26" s="21">
        <v>2.8</v>
      </c>
      <c r="G26" s="20" t="s">
        <v>153</v>
      </c>
      <c r="H26" s="22" t="s">
        <v>154</v>
      </c>
      <c r="I26" s="47">
        <v>14000</v>
      </c>
      <c r="J26" s="48">
        <f>Tabela2[[#This Row],[Koszt netto instalacji]]*(Tabela2[[#This Row],[Stawka VAT '[%']]]/100)</f>
        <v>1120</v>
      </c>
      <c r="K26" s="77">
        <f>Tabela2[[#This Row],[Koszt netto instalacji]]+Tabela2[[#This Row],[VAT]]</f>
        <v>15120</v>
      </c>
      <c r="L26" s="74"/>
      <c r="M26" s="43"/>
    </row>
    <row r="27" spans="2:13" s="2" customFormat="1" x14ac:dyDescent="0.2">
      <c r="B27" s="29">
        <v>23</v>
      </c>
      <c r="C27" s="17" t="s">
        <v>21</v>
      </c>
      <c r="D27" s="20" t="s">
        <v>176</v>
      </c>
      <c r="E27" s="20"/>
      <c r="F27" s="20">
        <v>6.16</v>
      </c>
      <c r="G27" s="20" t="s">
        <v>153</v>
      </c>
      <c r="H27" s="22" t="s">
        <v>154</v>
      </c>
      <c r="I27" s="47">
        <v>30800</v>
      </c>
      <c r="J27" s="48">
        <f>Tabela2[[#This Row],[Koszt netto instalacji]]*(Tabela2[[#This Row],[Stawka VAT '[%']]]/100)</f>
        <v>2464</v>
      </c>
      <c r="K27" s="77">
        <f>Tabela2[[#This Row],[Koszt netto instalacji]]+Tabela2[[#This Row],[VAT]]</f>
        <v>33264</v>
      </c>
      <c r="L27" s="74"/>
      <c r="M27" s="43"/>
    </row>
    <row r="28" spans="2:13" s="2" customFormat="1" x14ac:dyDescent="0.2">
      <c r="B28" s="29">
        <v>24</v>
      </c>
      <c r="C28" s="17" t="s">
        <v>160</v>
      </c>
      <c r="D28" s="20" t="s">
        <v>176</v>
      </c>
      <c r="E28" s="20"/>
      <c r="F28" s="20">
        <v>3.92</v>
      </c>
      <c r="G28" s="20" t="s">
        <v>153</v>
      </c>
      <c r="H28" s="22" t="s">
        <v>154</v>
      </c>
      <c r="I28" s="47">
        <v>19600</v>
      </c>
      <c r="J28" s="48">
        <f>Tabela2[[#This Row],[Koszt netto instalacji]]*(Tabela2[[#This Row],[Stawka VAT '[%']]]/100)</f>
        <v>1568</v>
      </c>
      <c r="K28" s="77">
        <f>Tabela2[[#This Row],[Koszt netto instalacji]]+Tabela2[[#This Row],[VAT]]</f>
        <v>21168</v>
      </c>
      <c r="L28" s="74" t="s">
        <v>236</v>
      </c>
      <c r="M28" s="43"/>
    </row>
    <row r="29" spans="2:13" s="2" customFormat="1" x14ac:dyDescent="0.2">
      <c r="B29" s="29">
        <v>25</v>
      </c>
      <c r="C29" s="17" t="s">
        <v>22</v>
      </c>
      <c r="D29" s="20" t="s">
        <v>176</v>
      </c>
      <c r="E29" s="20"/>
      <c r="F29" s="20">
        <v>3.92</v>
      </c>
      <c r="G29" s="20" t="s">
        <v>153</v>
      </c>
      <c r="H29" s="22" t="s">
        <v>154</v>
      </c>
      <c r="I29" s="47">
        <v>19600</v>
      </c>
      <c r="J29" s="48">
        <f>Tabela2[[#This Row],[Koszt netto instalacji]]*(Tabela2[[#This Row],[Stawka VAT '[%']]]/100)</f>
        <v>1568</v>
      </c>
      <c r="K29" s="77">
        <f>Tabela2[[#This Row],[Koszt netto instalacji]]+Tabela2[[#This Row],[VAT]]</f>
        <v>21168</v>
      </c>
      <c r="L29" s="74"/>
      <c r="M29" s="43"/>
    </row>
    <row r="30" spans="2:13" x14ac:dyDescent="0.2">
      <c r="B30" s="29">
        <v>26</v>
      </c>
      <c r="C30" s="17" t="s">
        <v>23</v>
      </c>
      <c r="D30" s="20" t="s">
        <v>176</v>
      </c>
      <c r="E30" s="20"/>
      <c r="F30" s="20">
        <v>7.84</v>
      </c>
      <c r="G30" s="20" t="s">
        <v>153</v>
      </c>
      <c r="H30" s="22" t="s">
        <v>154</v>
      </c>
      <c r="I30" s="47">
        <v>39200</v>
      </c>
      <c r="J30" s="48">
        <f>Tabela2[[#This Row],[Koszt netto instalacji]]*(Tabela2[[#This Row],[Stawka VAT '[%']]]/100)</f>
        <v>3136</v>
      </c>
      <c r="K30" s="77">
        <f>Tabela2[[#This Row],[Koszt netto instalacji]]+Tabela2[[#This Row],[VAT]]</f>
        <v>42336</v>
      </c>
      <c r="L30" s="74" t="s">
        <v>236</v>
      </c>
      <c r="M30" s="43"/>
    </row>
    <row r="31" spans="2:13" x14ac:dyDescent="0.2">
      <c r="B31" s="29">
        <v>27</v>
      </c>
      <c r="C31" s="17" t="s">
        <v>24</v>
      </c>
      <c r="D31" s="20" t="s">
        <v>176</v>
      </c>
      <c r="E31" s="20"/>
      <c r="F31" s="21">
        <v>2.8</v>
      </c>
      <c r="G31" s="20" t="s">
        <v>158</v>
      </c>
      <c r="H31" s="22" t="s">
        <v>156</v>
      </c>
      <c r="I31" s="47">
        <v>14000</v>
      </c>
      <c r="J31" s="48">
        <f>Tabela2[[#This Row],[Koszt netto instalacji]]*(Tabela2[[#This Row],[Stawka VAT '[%']]]/100)</f>
        <v>3220</v>
      </c>
      <c r="K31" s="77">
        <f>Tabela2[[#This Row],[Koszt netto instalacji]]+Tabela2[[#This Row],[VAT]]</f>
        <v>17220</v>
      </c>
      <c r="L31" s="74"/>
      <c r="M31" s="43"/>
    </row>
    <row r="32" spans="2:13" x14ac:dyDescent="0.2">
      <c r="B32" s="29">
        <v>28</v>
      </c>
      <c r="C32" s="17" t="s">
        <v>25</v>
      </c>
      <c r="D32" s="20" t="s">
        <v>176</v>
      </c>
      <c r="E32" s="20"/>
      <c r="F32" s="21">
        <v>5.04</v>
      </c>
      <c r="G32" s="20" t="s">
        <v>157</v>
      </c>
      <c r="H32" s="22" t="s">
        <v>156</v>
      </c>
      <c r="I32" s="47">
        <v>25200</v>
      </c>
      <c r="J32" s="48">
        <f>Tabela2[[#This Row],[Koszt netto instalacji]]*(Tabela2[[#This Row],[Stawka VAT '[%']]]/100)</f>
        <v>5796</v>
      </c>
      <c r="K32" s="77">
        <f>Tabela2[[#This Row],[Koszt netto instalacji]]+Tabela2[[#This Row],[VAT]]</f>
        <v>30996</v>
      </c>
      <c r="L32" s="74"/>
      <c r="M32" s="43"/>
    </row>
    <row r="33" spans="2:13" x14ac:dyDescent="0.2">
      <c r="B33" s="29">
        <v>29</v>
      </c>
      <c r="C33" s="17" t="s">
        <v>26</v>
      </c>
      <c r="D33" s="20" t="s">
        <v>176</v>
      </c>
      <c r="E33" s="20"/>
      <c r="F33" s="20">
        <v>2.2400000000000002</v>
      </c>
      <c r="G33" s="20" t="s">
        <v>155</v>
      </c>
      <c r="H33" s="22" t="s">
        <v>156</v>
      </c>
      <c r="I33" s="47">
        <v>11200.000000000002</v>
      </c>
      <c r="J33" s="48">
        <f>Tabela2[[#This Row],[Koszt netto instalacji]]*(Tabela2[[#This Row],[Stawka VAT '[%']]]/100)</f>
        <v>2576.0000000000005</v>
      </c>
      <c r="K33" s="77">
        <f>Tabela2[[#This Row],[Koszt netto instalacji]]+Tabela2[[#This Row],[VAT]]</f>
        <v>13776.000000000002</v>
      </c>
      <c r="L33" s="74"/>
      <c r="M33" s="43"/>
    </row>
    <row r="34" spans="2:13" x14ac:dyDescent="0.2">
      <c r="B34" s="29">
        <v>30</v>
      </c>
      <c r="C34" s="17" t="s">
        <v>203</v>
      </c>
      <c r="D34" s="20" t="s">
        <v>176</v>
      </c>
      <c r="E34" s="20"/>
      <c r="F34" s="21">
        <v>2.8</v>
      </c>
      <c r="G34" s="20" t="s">
        <v>153</v>
      </c>
      <c r="H34" s="22" t="s">
        <v>154</v>
      </c>
      <c r="I34" s="47">
        <v>14000</v>
      </c>
      <c r="J34" s="48">
        <f>Tabela2[[#This Row],[Koszt netto instalacji]]*(Tabela2[[#This Row],[Stawka VAT '[%']]]/100)</f>
        <v>1120</v>
      </c>
      <c r="K34" s="77">
        <f>Tabela2[[#This Row],[Koszt netto instalacji]]+Tabela2[[#This Row],[VAT]]</f>
        <v>15120</v>
      </c>
      <c r="L34" s="74" t="s">
        <v>236</v>
      </c>
      <c r="M34" s="43"/>
    </row>
    <row r="35" spans="2:13" x14ac:dyDescent="0.2">
      <c r="B35" s="29">
        <v>31</v>
      </c>
      <c r="C35" s="17" t="s">
        <v>204</v>
      </c>
      <c r="D35" s="20" t="s">
        <v>176</v>
      </c>
      <c r="E35" s="20"/>
      <c r="F35" s="20">
        <v>3.92</v>
      </c>
      <c r="G35" s="20" t="s">
        <v>153</v>
      </c>
      <c r="H35" s="22" t="s">
        <v>154</v>
      </c>
      <c r="I35" s="47">
        <v>19600</v>
      </c>
      <c r="J35" s="48">
        <f>Tabela2[[#This Row],[Koszt netto instalacji]]*(Tabela2[[#This Row],[Stawka VAT '[%']]]/100)</f>
        <v>1568</v>
      </c>
      <c r="K35" s="77">
        <f>Tabela2[[#This Row],[Koszt netto instalacji]]+Tabela2[[#This Row],[VAT]]</f>
        <v>21168</v>
      </c>
      <c r="L35" s="74" t="s">
        <v>236</v>
      </c>
      <c r="M35" s="43"/>
    </row>
    <row r="36" spans="2:13" x14ac:dyDescent="0.2">
      <c r="B36" s="29">
        <v>32</v>
      </c>
      <c r="C36" s="17" t="s">
        <v>27</v>
      </c>
      <c r="D36" s="20" t="s">
        <v>176</v>
      </c>
      <c r="E36" s="20"/>
      <c r="F36" s="20">
        <v>3.92</v>
      </c>
      <c r="G36" s="20" t="s">
        <v>153</v>
      </c>
      <c r="H36" s="22" t="s">
        <v>154</v>
      </c>
      <c r="I36" s="47">
        <v>19600</v>
      </c>
      <c r="J36" s="48">
        <f>Tabela2[[#This Row],[Koszt netto instalacji]]*(Tabela2[[#This Row],[Stawka VAT '[%']]]/100)</f>
        <v>1568</v>
      </c>
      <c r="K36" s="77">
        <f>Tabela2[[#This Row],[Koszt netto instalacji]]+Tabela2[[#This Row],[VAT]]</f>
        <v>21168</v>
      </c>
      <c r="L36" s="74"/>
      <c r="M36" s="43"/>
    </row>
    <row r="37" spans="2:13" s="2" customFormat="1" x14ac:dyDescent="0.2">
      <c r="B37" s="29">
        <v>33</v>
      </c>
      <c r="C37" s="17" t="s">
        <v>205</v>
      </c>
      <c r="D37" s="20" t="s">
        <v>176</v>
      </c>
      <c r="E37" s="20"/>
      <c r="F37" s="20">
        <v>3.92</v>
      </c>
      <c r="G37" s="20" t="s">
        <v>153</v>
      </c>
      <c r="H37" s="22" t="s">
        <v>154</v>
      </c>
      <c r="I37" s="47">
        <v>19600</v>
      </c>
      <c r="J37" s="48">
        <f>Tabela2[[#This Row],[Koszt netto instalacji]]*(Tabela2[[#This Row],[Stawka VAT '[%']]]/100)</f>
        <v>1568</v>
      </c>
      <c r="K37" s="48">
        <f>Tabela2[[#This Row],[Koszt netto instalacji]]+Tabela2[[#This Row],[VAT]]</f>
        <v>21168</v>
      </c>
      <c r="L37" s="77"/>
      <c r="M37" s="43"/>
    </row>
    <row r="38" spans="2:13" s="2" customFormat="1" x14ac:dyDescent="0.2">
      <c r="B38" s="29">
        <v>34</v>
      </c>
      <c r="C38" s="17" t="s">
        <v>29</v>
      </c>
      <c r="D38" s="20" t="s">
        <v>176</v>
      </c>
      <c r="E38" s="20"/>
      <c r="F38" s="20">
        <v>7.84</v>
      </c>
      <c r="G38" s="20" t="s">
        <v>153</v>
      </c>
      <c r="H38" s="22" t="s">
        <v>154</v>
      </c>
      <c r="I38" s="47">
        <v>39200</v>
      </c>
      <c r="J38" s="48">
        <f>Tabela2[[#This Row],[Koszt netto instalacji]]*(Tabela2[[#This Row],[Stawka VAT '[%']]]/100)</f>
        <v>3136</v>
      </c>
      <c r="K38" s="48">
        <f>Tabela2[[#This Row],[Koszt netto instalacji]]+Tabela2[[#This Row],[VAT]]</f>
        <v>42336</v>
      </c>
      <c r="L38" s="77"/>
      <c r="M38" s="43"/>
    </row>
    <row r="39" spans="2:13" s="2" customFormat="1" x14ac:dyDescent="0.2">
      <c r="B39" s="29">
        <v>35</v>
      </c>
      <c r="C39" s="17" t="s">
        <v>30</v>
      </c>
      <c r="D39" s="17" t="s">
        <v>177</v>
      </c>
      <c r="E39" s="21">
        <v>7</v>
      </c>
      <c r="F39" s="20"/>
      <c r="G39" s="20" t="s">
        <v>153</v>
      </c>
      <c r="H39" s="22" t="s">
        <v>154</v>
      </c>
      <c r="I39" s="47">
        <v>30000</v>
      </c>
      <c r="J39" s="48">
        <f>Tabela2[[#This Row],[Koszt netto instalacji]]*(Tabela2[[#This Row],[Stawka VAT '[%']]]/100)</f>
        <v>2400</v>
      </c>
      <c r="K39" s="48">
        <f>Tabela2[[#This Row],[Koszt netto instalacji]]+Tabela2[[#This Row],[VAT]]</f>
        <v>32400</v>
      </c>
      <c r="L39" s="77"/>
      <c r="M39" s="43"/>
    </row>
    <row r="40" spans="2:13" s="3" customFormat="1" x14ac:dyDescent="0.2">
      <c r="B40" s="29">
        <v>36</v>
      </c>
      <c r="C40" s="18" t="s">
        <v>31</v>
      </c>
      <c r="D40" s="20" t="s">
        <v>176</v>
      </c>
      <c r="E40" s="18"/>
      <c r="F40" s="21">
        <v>4.4800000000000004</v>
      </c>
      <c r="G40" s="18" t="s">
        <v>153</v>
      </c>
      <c r="H40" s="24">
        <v>8</v>
      </c>
      <c r="I40" s="47">
        <v>22400.000000000004</v>
      </c>
      <c r="J40" s="49">
        <f>Tabela2[[#This Row],[Koszt netto instalacji]]*(Tabela2[[#This Row],[Stawka VAT '[%']]]/100)</f>
        <v>1792.0000000000002</v>
      </c>
      <c r="K40" s="48">
        <f>Tabela2[[#This Row],[Koszt netto instalacji]]+Tabela2[[#This Row],[VAT]]</f>
        <v>24192.000000000004</v>
      </c>
      <c r="L40" s="77"/>
      <c r="M40" s="45"/>
    </row>
    <row r="41" spans="2:13" s="2" customFormat="1" x14ac:dyDescent="0.2">
      <c r="B41" s="29">
        <v>37</v>
      </c>
      <c r="C41" s="17" t="s">
        <v>32</v>
      </c>
      <c r="D41" s="17" t="s">
        <v>177</v>
      </c>
      <c r="E41" s="21">
        <v>2.2999999999999998</v>
      </c>
      <c r="F41" s="20"/>
      <c r="G41" s="20" t="s">
        <v>153</v>
      </c>
      <c r="H41" s="22" t="s">
        <v>154</v>
      </c>
      <c r="I41" s="47">
        <v>12000</v>
      </c>
      <c r="J41" s="48">
        <f>Tabela2[[#This Row],[Koszt netto instalacji]]*(Tabela2[[#This Row],[Stawka VAT '[%']]]/100)</f>
        <v>960</v>
      </c>
      <c r="K41" s="48">
        <f>Tabela2[[#This Row],[Koszt netto instalacji]]+Tabela2[[#This Row],[VAT]]</f>
        <v>12960</v>
      </c>
      <c r="L41" s="77"/>
      <c r="M41" s="43"/>
    </row>
    <row r="42" spans="2:13" s="2" customFormat="1" x14ac:dyDescent="0.2">
      <c r="B42" s="29">
        <v>38</v>
      </c>
      <c r="C42" s="17" t="s">
        <v>33</v>
      </c>
      <c r="D42" s="17" t="s">
        <v>177</v>
      </c>
      <c r="E42" s="21">
        <v>7</v>
      </c>
      <c r="F42" s="20"/>
      <c r="G42" s="20" t="s">
        <v>153</v>
      </c>
      <c r="H42" s="22" t="s">
        <v>154</v>
      </c>
      <c r="I42" s="47">
        <v>30000</v>
      </c>
      <c r="J42" s="48">
        <f>Tabela2[[#This Row],[Koszt netto instalacji]]*(Tabela2[[#This Row],[Stawka VAT '[%']]]/100)</f>
        <v>2400</v>
      </c>
      <c r="K42" s="48">
        <f>Tabela2[[#This Row],[Koszt netto instalacji]]+Tabela2[[#This Row],[VAT]]</f>
        <v>32400</v>
      </c>
      <c r="L42" s="77"/>
      <c r="M42" s="43"/>
    </row>
    <row r="43" spans="2:13" s="2" customFormat="1" x14ac:dyDescent="0.2">
      <c r="B43" s="29">
        <v>39</v>
      </c>
      <c r="C43" s="17" t="s">
        <v>34</v>
      </c>
      <c r="D43" s="20" t="s">
        <v>176</v>
      </c>
      <c r="E43" s="17"/>
      <c r="F43" s="21">
        <v>3.92</v>
      </c>
      <c r="G43" s="17" t="s">
        <v>153</v>
      </c>
      <c r="H43" s="23">
        <v>8</v>
      </c>
      <c r="I43" s="47">
        <v>19600</v>
      </c>
      <c r="J43" s="48">
        <f>Tabela2[[#This Row],[Koszt netto instalacji]]*(Tabela2[[#This Row],[Stawka VAT '[%']]]/100)</f>
        <v>1568</v>
      </c>
      <c r="K43" s="48">
        <f>Tabela2[[#This Row],[Koszt netto instalacji]]+Tabela2[[#This Row],[VAT]]</f>
        <v>21168</v>
      </c>
      <c r="L43" s="77"/>
      <c r="M43" s="44"/>
    </row>
    <row r="44" spans="2:13" s="2" customFormat="1" x14ac:dyDescent="0.2">
      <c r="B44" s="29">
        <v>40</v>
      </c>
      <c r="C44" s="17" t="s">
        <v>35</v>
      </c>
      <c r="D44" s="20" t="s">
        <v>175</v>
      </c>
      <c r="E44" s="21">
        <f>3*1.5</f>
        <v>4.5</v>
      </c>
      <c r="F44" s="21"/>
      <c r="G44" s="20" t="s">
        <v>153</v>
      </c>
      <c r="H44" s="22" t="s">
        <v>154</v>
      </c>
      <c r="I44" s="47">
        <v>13500</v>
      </c>
      <c r="J44" s="48">
        <f>Tabela2[[#This Row],[Koszt netto instalacji]]*(Tabela2[[#This Row],[Stawka VAT '[%']]]/100)</f>
        <v>1080</v>
      </c>
      <c r="K44" s="48">
        <f>Tabela2[[#This Row],[Koszt netto instalacji]]+Tabela2[[#This Row],[VAT]]</f>
        <v>14580</v>
      </c>
      <c r="L44" s="77"/>
      <c r="M44" s="43"/>
    </row>
    <row r="45" spans="2:13" s="2" customFormat="1" x14ac:dyDescent="0.2">
      <c r="B45" s="29">
        <v>41</v>
      </c>
      <c r="C45" s="17" t="s">
        <v>36</v>
      </c>
      <c r="D45" s="20" t="s">
        <v>176</v>
      </c>
      <c r="E45" s="20"/>
      <c r="F45" s="21">
        <v>5.04</v>
      </c>
      <c r="G45" s="20" t="s">
        <v>153</v>
      </c>
      <c r="H45" s="22" t="s">
        <v>154</v>
      </c>
      <c r="I45" s="47">
        <v>25200</v>
      </c>
      <c r="J45" s="48">
        <f>Tabela2[[#This Row],[Koszt netto instalacji]]*(Tabela2[[#This Row],[Stawka VAT '[%']]]/100)</f>
        <v>2016</v>
      </c>
      <c r="K45" s="48">
        <f>Tabela2[[#This Row],[Koszt netto instalacji]]+Tabela2[[#This Row],[VAT]]</f>
        <v>27216</v>
      </c>
      <c r="L45" s="77"/>
      <c r="M45" s="43"/>
    </row>
    <row r="46" spans="2:13" s="2" customFormat="1" x14ac:dyDescent="0.2">
      <c r="B46" s="29">
        <v>42</v>
      </c>
      <c r="C46" s="17" t="s">
        <v>37</v>
      </c>
      <c r="D46" s="20" t="s">
        <v>175</v>
      </c>
      <c r="E46" s="21">
        <f>3*1.5</f>
        <v>4.5</v>
      </c>
      <c r="F46" s="21"/>
      <c r="G46" s="20" t="s">
        <v>153</v>
      </c>
      <c r="H46" s="22" t="s">
        <v>154</v>
      </c>
      <c r="I46" s="47">
        <v>13500</v>
      </c>
      <c r="J46" s="48">
        <f>Tabela2[[#This Row],[Koszt netto instalacji]]*(Tabela2[[#This Row],[Stawka VAT '[%']]]/100)</f>
        <v>1080</v>
      </c>
      <c r="K46" s="48">
        <f>Tabela2[[#This Row],[Koszt netto instalacji]]+Tabela2[[#This Row],[VAT]]</f>
        <v>14580</v>
      </c>
      <c r="L46" s="77"/>
      <c r="M46" s="43"/>
    </row>
    <row r="47" spans="2:13" s="2" customFormat="1" x14ac:dyDescent="0.2">
      <c r="B47" s="29">
        <v>43</v>
      </c>
      <c r="C47" s="17" t="s">
        <v>38</v>
      </c>
      <c r="D47" s="20" t="s">
        <v>176</v>
      </c>
      <c r="E47" s="20"/>
      <c r="F47" s="20">
        <v>7.28</v>
      </c>
      <c r="G47" s="20" t="s">
        <v>153</v>
      </c>
      <c r="H47" s="22" t="s">
        <v>154</v>
      </c>
      <c r="I47" s="47">
        <v>36400</v>
      </c>
      <c r="J47" s="48">
        <f>Tabela2[[#This Row],[Koszt netto instalacji]]*(Tabela2[[#This Row],[Stawka VAT '[%']]]/100)</f>
        <v>2912</v>
      </c>
      <c r="K47" s="48">
        <f>Tabela2[[#This Row],[Koszt netto instalacji]]+Tabela2[[#This Row],[VAT]]</f>
        <v>39312</v>
      </c>
      <c r="L47" s="77"/>
      <c r="M47" s="43"/>
    </row>
    <row r="48" spans="2:13" s="2" customFormat="1" x14ac:dyDescent="0.2">
      <c r="B48" s="29">
        <v>44</v>
      </c>
      <c r="C48" s="17" t="s">
        <v>39</v>
      </c>
      <c r="D48" s="20" t="s">
        <v>175</v>
      </c>
      <c r="E48" s="21">
        <f>3*1.5</f>
        <v>4.5</v>
      </c>
      <c r="F48" s="21"/>
      <c r="G48" s="20" t="s">
        <v>153</v>
      </c>
      <c r="H48" s="22" t="s">
        <v>154</v>
      </c>
      <c r="I48" s="47">
        <v>13500</v>
      </c>
      <c r="J48" s="48">
        <f>Tabela2[[#This Row],[Koszt netto instalacji]]*(Tabela2[[#This Row],[Stawka VAT '[%']]]/100)</f>
        <v>1080</v>
      </c>
      <c r="K48" s="48">
        <f>Tabela2[[#This Row],[Koszt netto instalacji]]+Tabela2[[#This Row],[VAT]]</f>
        <v>14580</v>
      </c>
      <c r="L48" s="77"/>
      <c r="M48" s="43"/>
    </row>
    <row r="49" spans="2:13" s="2" customFormat="1" x14ac:dyDescent="0.2">
      <c r="B49" s="29">
        <v>45</v>
      </c>
      <c r="C49" s="17" t="s">
        <v>209</v>
      </c>
      <c r="D49" s="17" t="s">
        <v>177</v>
      </c>
      <c r="E49" s="21">
        <v>13</v>
      </c>
      <c r="F49" s="21"/>
      <c r="G49" s="17" t="s">
        <v>153</v>
      </c>
      <c r="H49" s="23">
        <v>8</v>
      </c>
      <c r="I49" s="47">
        <v>35000</v>
      </c>
      <c r="J49" s="48">
        <f>Tabela2[[#This Row],[Koszt netto instalacji]]*(Tabela2[[#This Row],[Stawka VAT '[%']]]/100)</f>
        <v>2800</v>
      </c>
      <c r="K49" s="48">
        <f>Tabela2[[#This Row],[Koszt netto instalacji]]+Tabela2[[#This Row],[VAT]]</f>
        <v>37800</v>
      </c>
      <c r="L49" s="77" t="s">
        <v>236</v>
      </c>
      <c r="M49" s="44"/>
    </row>
    <row r="50" spans="2:13" s="2" customFormat="1" x14ac:dyDescent="0.2">
      <c r="B50" s="29">
        <v>46</v>
      </c>
      <c r="C50" s="17" t="s">
        <v>208</v>
      </c>
      <c r="D50" s="17" t="s">
        <v>177</v>
      </c>
      <c r="E50" s="21">
        <v>20</v>
      </c>
      <c r="F50" s="21"/>
      <c r="G50" s="17" t="s">
        <v>153</v>
      </c>
      <c r="H50" s="23">
        <v>8</v>
      </c>
      <c r="I50" s="47">
        <v>45000</v>
      </c>
      <c r="J50" s="48">
        <f>Tabela2[[#This Row],[Koszt netto instalacji]]*(Tabela2[[#This Row],[Stawka VAT '[%']]]/100)</f>
        <v>3600</v>
      </c>
      <c r="K50" s="48">
        <f>Tabela2[[#This Row],[Koszt netto instalacji]]+Tabela2[[#This Row],[VAT]]</f>
        <v>48600</v>
      </c>
      <c r="L50" s="77" t="s">
        <v>236</v>
      </c>
      <c r="M50" s="44"/>
    </row>
    <row r="51" spans="2:13" s="2" customFormat="1" x14ac:dyDescent="0.2">
      <c r="B51" s="29">
        <v>47</v>
      </c>
      <c r="C51" s="17" t="s">
        <v>207</v>
      </c>
      <c r="D51" s="17" t="s">
        <v>177</v>
      </c>
      <c r="E51" s="21">
        <v>13</v>
      </c>
      <c r="F51" s="21"/>
      <c r="G51" s="17" t="s">
        <v>153</v>
      </c>
      <c r="H51" s="23">
        <v>8</v>
      </c>
      <c r="I51" s="47">
        <v>35000</v>
      </c>
      <c r="J51" s="48">
        <f>Tabela2[[#This Row],[Koszt netto instalacji]]*(Tabela2[[#This Row],[Stawka VAT '[%']]]/100)</f>
        <v>2800</v>
      </c>
      <c r="K51" s="48">
        <f>Tabela2[[#This Row],[Koszt netto instalacji]]+Tabela2[[#This Row],[VAT]]</f>
        <v>37800</v>
      </c>
      <c r="L51" s="77" t="s">
        <v>236</v>
      </c>
      <c r="M51" s="44"/>
    </row>
    <row r="52" spans="2:13" s="2" customFormat="1" x14ac:dyDescent="0.2">
      <c r="B52" s="29">
        <v>48</v>
      </c>
      <c r="C52" s="17" t="s">
        <v>206</v>
      </c>
      <c r="D52" s="17" t="s">
        <v>177</v>
      </c>
      <c r="E52" s="21">
        <v>20</v>
      </c>
      <c r="F52" s="21"/>
      <c r="G52" s="17" t="s">
        <v>153</v>
      </c>
      <c r="H52" s="23">
        <v>8</v>
      </c>
      <c r="I52" s="47">
        <v>45000</v>
      </c>
      <c r="J52" s="48">
        <f>Tabela2[[#This Row],[Koszt netto instalacji]]*(Tabela2[[#This Row],[Stawka VAT '[%']]]/100)</f>
        <v>3600</v>
      </c>
      <c r="K52" s="48">
        <f>Tabela2[[#This Row],[Koszt netto instalacji]]+Tabela2[[#This Row],[VAT]]</f>
        <v>48600</v>
      </c>
      <c r="L52" s="77" t="s">
        <v>236</v>
      </c>
      <c r="M52" s="44"/>
    </row>
    <row r="53" spans="2:13" s="2" customFormat="1" x14ac:dyDescent="0.2">
      <c r="B53" s="29">
        <v>49</v>
      </c>
      <c r="C53" s="17" t="s">
        <v>40</v>
      </c>
      <c r="D53" s="20" t="s">
        <v>176</v>
      </c>
      <c r="E53" s="20"/>
      <c r="F53" s="20">
        <v>3.92</v>
      </c>
      <c r="G53" s="20" t="s">
        <v>153</v>
      </c>
      <c r="H53" s="22" t="s">
        <v>154</v>
      </c>
      <c r="I53" s="47">
        <v>19600</v>
      </c>
      <c r="J53" s="48">
        <f>Tabela2[[#This Row],[Koszt netto instalacji]]*(Tabela2[[#This Row],[Stawka VAT '[%']]]/100)</f>
        <v>1568</v>
      </c>
      <c r="K53" s="48">
        <f>Tabela2[[#This Row],[Koszt netto instalacji]]+Tabela2[[#This Row],[VAT]]</f>
        <v>21168</v>
      </c>
      <c r="L53" s="77"/>
      <c r="M53" s="43"/>
    </row>
    <row r="54" spans="2:13" s="2" customFormat="1" x14ac:dyDescent="0.2">
      <c r="B54" s="29">
        <v>50</v>
      </c>
      <c r="C54" s="17" t="s">
        <v>41</v>
      </c>
      <c r="D54" s="20" t="s">
        <v>176</v>
      </c>
      <c r="E54" s="20"/>
      <c r="F54" s="20">
        <v>3.92</v>
      </c>
      <c r="G54" s="20" t="s">
        <v>153</v>
      </c>
      <c r="H54" s="22" t="s">
        <v>154</v>
      </c>
      <c r="I54" s="47">
        <v>19600</v>
      </c>
      <c r="J54" s="48">
        <f>Tabela2[[#This Row],[Koszt netto instalacji]]*(Tabela2[[#This Row],[Stawka VAT '[%']]]/100)</f>
        <v>1568</v>
      </c>
      <c r="K54" s="77">
        <f>Tabela2[[#This Row],[Koszt netto instalacji]]+Tabela2[[#This Row],[VAT]]</f>
        <v>21168</v>
      </c>
      <c r="L54" s="74" t="s">
        <v>236</v>
      </c>
      <c r="M54" s="43"/>
    </row>
    <row r="55" spans="2:13" s="2" customFormat="1" x14ac:dyDescent="0.2">
      <c r="B55" s="29">
        <v>51</v>
      </c>
      <c r="C55" s="17" t="s">
        <v>42</v>
      </c>
      <c r="D55" s="20" t="s">
        <v>176</v>
      </c>
      <c r="E55" s="17"/>
      <c r="F55" s="21">
        <v>4.4800000000000004</v>
      </c>
      <c r="G55" s="17" t="s">
        <v>153</v>
      </c>
      <c r="H55" s="23">
        <v>8</v>
      </c>
      <c r="I55" s="47">
        <v>22400.000000000004</v>
      </c>
      <c r="J55" s="48">
        <f>Tabela2[[#This Row],[Koszt netto instalacji]]*(Tabela2[[#This Row],[Stawka VAT '[%']]]/100)</f>
        <v>1792.0000000000002</v>
      </c>
      <c r="K55" s="77">
        <f>Tabela2[[#This Row],[Koszt netto instalacji]]+Tabela2[[#This Row],[VAT]]</f>
        <v>24192.000000000004</v>
      </c>
      <c r="L55" s="74"/>
      <c r="M55" s="44"/>
    </row>
    <row r="56" spans="2:13" s="2" customFormat="1" x14ac:dyDescent="0.2">
      <c r="B56" s="29">
        <v>52</v>
      </c>
      <c r="C56" s="17" t="s">
        <v>43</v>
      </c>
      <c r="D56" s="20" t="s">
        <v>176</v>
      </c>
      <c r="E56" s="20"/>
      <c r="F56" s="20">
        <v>3.92</v>
      </c>
      <c r="G56" s="20" t="s">
        <v>153</v>
      </c>
      <c r="H56" s="22" t="s">
        <v>154</v>
      </c>
      <c r="I56" s="47">
        <v>19600</v>
      </c>
      <c r="J56" s="48">
        <f>Tabela2[[#This Row],[Koszt netto instalacji]]*(Tabela2[[#This Row],[Stawka VAT '[%']]]/100)</f>
        <v>1568</v>
      </c>
      <c r="K56" s="77">
        <f>Tabela2[[#This Row],[Koszt netto instalacji]]+Tabela2[[#This Row],[VAT]]</f>
        <v>21168</v>
      </c>
      <c r="L56" s="74"/>
      <c r="M56" s="43"/>
    </row>
    <row r="57" spans="2:13" s="2" customFormat="1" x14ac:dyDescent="0.2">
      <c r="B57" s="29">
        <v>53</v>
      </c>
      <c r="C57" s="17" t="s">
        <v>44</v>
      </c>
      <c r="D57" s="20" t="s">
        <v>176</v>
      </c>
      <c r="E57" s="20"/>
      <c r="F57" s="20">
        <v>7.84</v>
      </c>
      <c r="G57" s="20" t="s">
        <v>153</v>
      </c>
      <c r="H57" s="22" t="s">
        <v>154</v>
      </c>
      <c r="I57" s="47">
        <v>39200</v>
      </c>
      <c r="J57" s="48">
        <f>Tabela2[[#This Row],[Koszt netto instalacji]]*(Tabela2[[#This Row],[Stawka VAT '[%']]]/100)</f>
        <v>3136</v>
      </c>
      <c r="K57" s="77">
        <f>Tabela2[[#This Row],[Koszt netto instalacji]]+Tabela2[[#This Row],[VAT]]</f>
        <v>42336</v>
      </c>
      <c r="L57" s="74"/>
      <c r="M57" s="43"/>
    </row>
    <row r="58" spans="2:13" s="2" customFormat="1" x14ac:dyDescent="0.2">
      <c r="B58" s="29">
        <v>54</v>
      </c>
      <c r="C58" s="17" t="s">
        <v>45</v>
      </c>
      <c r="D58" s="20" t="s">
        <v>177</v>
      </c>
      <c r="E58" s="21">
        <v>7</v>
      </c>
      <c r="F58" s="20"/>
      <c r="G58" s="20" t="s">
        <v>153</v>
      </c>
      <c r="H58" s="22" t="s">
        <v>154</v>
      </c>
      <c r="I58" s="47">
        <v>30000</v>
      </c>
      <c r="J58" s="48">
        <f>Tabela2[[#This Row],[Koszt netto instalacji]]*(Tabela2[[#This Row],[Stawka VAT '[%']]]/100)</f>
        <v>2400</v>
      </c>
      <c r="K58" s="77">
        <f>Tabela2[[#This Row],[Koszt netto instalacji]]+Tabela2[[#This Row],[VAT]]</f>
        <v>32400</v>
      </c>
      <c r="L58" s="74"/>
      <c r="M58" s="43"/>
    </row>
    <row r="59" spans="2:13" s="2" customFormat="1" x14ac:dyDescent="0.2">
      <c r="B59" s="29">
        <v>55</v>
      </c>
      <c r="C59" s="17" t="s">
        <v>46</v>
      </c>
      <c r="D59" s="20" t="s">
        <v>176</v>
      </c>
      <c r="E59" s="20"/>
      <c r="F59" s="20">
        <v>3.92</v>
      </c>
      <c r="G59" s="20" t="s">
        <v>153</v>
      </c>
      <c r="H59" s="22" t="s">
        <v>154</v>
      </c>
      <c r="I59" s="47">
        <v>19600</v>
      </c>
      <c r="J59" s="48">
        <f>Tabela2[[#This Row],[Koszt netto instalacji]]*(Tabela2[[#This Row],[Stawka VAT '[%']]]/100)</f>
        <v>1568</v>
      </c>
      <c r="K59" s="77">
        <f>Tabela2[[#This Row],[Koszt netto instalacji]]+Tabela2[[#This Row],[VAT]]</f>
        <v>21168</v>
      </c>
      <c r="L59" s="74"/>
      <c r="M59" s="43"/>
    </row>
    <row r="60" spans="2:13" s="2" customFormat="1" x14ac:dyDescent="0.2">
      <c r="B60" s="29">
        <v>56</v>
      </c>
      <c r="C60" s="17" t="s">
        <v>47</v>
      </c>
      <c r="D60" s="20" t="s">
        <v>176</v>
      </c>
      <c r="E60" s="20"/>
      <c r="F60" s="20">
        <v>8.9600000000000009</v>
      </c>
      <c r="G60" s="20" t="s">
        <v>153</v>
      </c>
      <c r="H60" s="22" t="s">
        <v>154</v>
      </c>
      <c r="I60" s="47">
        <v>44800.000000000007</v>
      </c>
      <c r="J60" s="48">
        <f>Tabela2[[#This Row],[Koszt netto instalacji]]*(Tabela2[[#This Row],[Stawka VAT '[%']]]/100)</f>
        <v>3584.0000000000005</v>
      </c>
      <c r="K60" s="77">
        <f>Tabela2[[#This Row],[Koszt netto instalacji]]+Tabela2[[#This Row],[VAT]]</f>
        <v>48384.000000000007</v>
      </c>
      <c r="L60" s="74"/>
      <c r="M60" s="43"/>
    </row>
    <row r="61" spans="2:13" s="2" customFormat="1" x14ac:dyDescent="0.2">
      <c r="B61" s="29">
        <v>57</v>
      </c>
      <c r="C61" s="17" t="s">
        <v>48</v>
      </c>
      <c r="D61" s="20" t="s">
        <v>176</v>
      </c>
      <c r="E61" s="20"/>
      <c r="F61" s="20">
        <v>3.36</v>
      </c>
      <c r="G61" s="20" t="s">
        <v>153</v>
      </c>
      <c r="H61" s="22" t="s">
        <v>154</v>
      </c>
      <c r="I61" s="47">
        <v>16800</v>
      </c>
      <c r="J61" s="48">
        <f>Tabela2[[#This Row],[Koszt netto instalacji]]*(Tabela2[[#This Row],[Stawka VAT '[%']]]/100)</f>
        <v>1344</v>
      </c>
      <c r="K61" s="77">
        <f>Tabela2[[#This Row],[Koszt netto instalacji]]+Tabela2[[#This Row],[VAT]]</f>
        <v>18144</v>
      </c>
      <c r="L61" s="74"/>
      <c r="M61" s="43"/>
    </row>
    <row r="62" spans="2:13" s="2" customFormat="1" x14ac:dyDescent="0.2">
      <c r="B62" s="29">
        <v>58</v>
      </c>
      <c r="C62" s="17" t="s">
        <v>49</v>
      </c>
      <c r="D62" s="20" t="s">
        <v>176</v>
      </c>
      <c r="E62" s="20"/>
      <c r="F62" s="20">
        <v>3.36</v>
      </c>
      <c r="G62" s="20" t="s">
        <v>153</v>
      </c>
      <c r="H62" s="22" t="s">
        <v>154</v>
      </c>
      <c r="I62" s="47">
        <v>16800</v>
      </c>
      <c r="J62" s="48">
        <f>Tabela2[[#This Row],[Koszt netto instalacji]]*(Tabela2[[#This Row],[Stawka VAT '[%']]]/100)</f>
        <v>1344</v>
      </c>
      <c r="K62" s="77">
        <f>Tabela2[[#This Row],[Koszt netto instalacji]]+Tabela2[[#This Row],[VAT]]</f>
        <v>18144</v>
      </c>
      <c r="L62" s="74"/>
      <c r="M62" s="43"/>
    </row>
    <row r="63" spans="2:13" s="2" customFormat="1" x14ac:dyDescent="0.2">
      <c r="B63" s="29">
        <v>59</v>
      </c>
      <c r="C63" s="17" t="s">
        <v>50</v>
      </c>
      <c r="D63" s="20" t="s">
        <v>176</v>
      </c>
      <c r="E63" s="20"/>
      <c r="F63" s="20">
        <v>2.2400000000000002</v>
      </c>
      <c r="G63" s="20" t="s">
        <v>153</v>
      </c>
      <c r="H63" s="22" t="s">
        <v>154</v>
      </c>
      <c r="I63" s="47">
        <v>11200.000000000002</v>
      </c>
      <c r="J63" s="48">
        <f>Tabela2[[#This Row],[Koszt netto instalacji]]*(Tabela2[[#This Row],[Stawka VAT '[%']]]/100)</f>
        <v>896.00000000000011</v>
      </c>
      <c r="K63" s="77">
        <f>Tabela2[[#This Row],[Koszt netto instalacji]]+Tabela2[[#This Row],[VAT]]</f>
        <v>12096.000000000002</v>
      </c>
      <c r="L63" s="74"/>
      <c r="M63" s="43"/>
    </row>
    <row r="64" spans="2:13" s="2" customFormat="1" x14ac:dyDescent="0.2">
      <c r="B64" s="29">
        <v>60</v>
      </c>
      <c r="C64" s="17" t="s">
        <v>51</v>
      </c>
      <c r="D64" s="20" t="s">
        <v>175</v>
      </c>
      <c r="E64" s="21">
        <f>3*1.5</f>
        <v>4.5</v>
      </c>
      <c r="F64" s="21"/>
      <c r="G64" s="20" t="s">
        <v>153</v>
      </c>
      <c r="H64" s="22" t="s">
        <v>154</v>
      </c>
      <c r="I64" s="47">
        <v>13500</v>
      </c>
      <c r="J64" s="48">
        <f>Tabela2[[#This Row],[Koszt netto instalacji]]*(Tabela2[[#This Row],[Stawka VAT '[%']]]/100)</f>
        <v>1080</v>
      </c>
      <c r="K64" s="77">
        <f>Tabela2[[#This Row],[Koszt netto instalacji]]+Tabela2[[#This Row],[VAT]]</f>
        <v>14580</v>
      </c>
      <c r="L64" s="74"/>
      <c r="M64" s="43"/>
    </row>
    <row r="65" spans="2:13" s="2" customFormat="1" x14ac:dyDescent="0.2">
      <c r="B65" s="29">
        <v>61</v>
      </c>
      <c r="C65" s="17" t="s">
        <v>52</v>
      </c>
      <c r="D65" s="20" t="s">
        <v>176</v>
      </c>
      <c r="E65" s="20"/>
      <c r="F65" s="20">
        <v>6.16</v>
      </c>
      <c r="G65" s="20" t="s">
        <v>153</v>
      </c>
      <c r="H65" s="22" t="s">
        <v>154</v>
      </c>
      <c r="I65" s="47">
        <v>30800</v>
      </c>
      <c r="J65" s="48">
        <f>Tabela2[[#This Row],[Koszt netto instalacji]]*(Tabela2[[#This Row],[Stawka VAT '[%']]]/100)</f>
        <v>2464</v>
      </c>
      <c r="K65" s="77">
        <f>Tabela2[[#This Row],[Koszt netto instalacji]]+Tabela2[[#This Row],[VAT]]</f>
        <v>33264</v>
      </c>
      <c r="L65" s="74" t="s">
        <v>236</v>
      </c>
      <c r="M65" s="43"/>
    </row>
    <row r="66" spans="2:13" s="2" customFormat="1" x14ac:dyDescent="0.2">
      <c r="B66" s="29">
        <v>62</v>
      </c>
      <c r="C66" s="17" t="s">
        <v>168</v>
      </c>
      <c r="D66" s="20" t="s">
        <v>176</v>
      </c>
      <c r="E66" s="20"/>
      <c r="F66" s="20">
        <v>3.92</v>
      </c>
      <c r="G66" s="20" t="s">
        <v>153</v>
      </c>
      <c r="H66" s="22" t="s">
        <v>154</v>
      </c>
      <c r="I66" s="47">
        <v>19600</v>
      </c>
      <c r="J66" s="48">
        <f>Tabela2[[#This Row],[Koszt netto instalacji]]*(Tabela2[[#This Row],[Stawka VAT '[%']]]/100)</f>
        <v>1568</v>
      </c>
      <c r="K66" s="77">
        <f>Tabela2[[#This Row],[Koszt netto instalacji]]+Tabela2[[#This Row],[VAT]]</f>
        <v>21168</v>
      </c>
      <c r="L66" s="74" t="s">
        <v>236</v>
      </c>
      <c r="M66" s="43"/>
    </row>
    <row r="67" spans="2:13" s="2" customFormat="1" x14ac:dyDescent="0.2">
      <c r="B67" s="29">
        <v>63</v>
      </c>
      <c r="C67" s="17" t="s">
        <v>169</v>
      </c>
      <c r="D67" s="20" t="s">
        <v>176</v>
      </c>
      <c r="E67" s="20"/>
      <c r="F67" s="20">
        <v>3.92</v>
      </c>
      <c r="G67" s="20" t="s">
        <v>153</v>
      </c>
      <c r="H67" s="22" t="s">
        <v>154</v>
      </c>
      <c r="I67" s="47">
        <v>19600</v>
      </c>
      <c r="J67" s="48">
        <f>Tabela2[[#This Row],[Koszt netto instalacji]]*(Tabela2[[#This Row],[Stawka VAT '[%']]]/100)</f>
        <v>1568</v>
      </c>
      <c r="K67" s="77">
        <f>Tabela2[[#This Row],[Koszt netto instalacji]]+Tabela2[[#This Row],[VAT]]</f>
        <v>21168</v>
      </c>
      <c r="L67" s="74" t="s">
        <v>236</v>
      </c>
      <c r="M67" s="43"/>
    </row>
    <row r="68" spans="2:13" s="2" customFormat="1" x14ac:dyDescent="0.2">
      <c r="B68" s="29">
        <v>64</v>
      </c>
      <c r="C68" s="17" t="s">
        <v>53</v>
      </c>
      <c r="D68" s="20" t="s">
        <v>176</v>
      </c>
      <c r="E68" s="20"/>
      <c r="F68" s="20">
        <v>6.16</v>
      </c>
      <c r="G68" s="20" t="s">
        <v>153</v>
      </c>
      <c r="H68" s="22" t="s">
        <v>154</v>
      </c>
      <c r="I68" s="47">
        <v>30800</v>
      </c>
      <c r="J68" s="48">
        <f>Tabela2[[#This Row],[Koszt netto instalacji]]*(Tabela2[[#This Row],[Stawka VAT '[%']]]/100)</f>
        <v>2464</v>
      </c>
      <c r="K68" s="77">
        <f>Tabela2[[#This Row],[Koszt netto instalacji]]+Tabela2[[#This Row],[VAT]]</f>
        <v>33264</v>
      </c>
      <c r="L68" s="74"/>
      <c r="M68" s="43"/>
    </row>
    <row r="69" spans="2:13" s="2" customFormat="1" x14ac:dyDescent="0.2">
      <c r="B69" s="29">
        <v>65</v>
      </c>
      <c r="C69" s="17" t="s">
        <v>54</v>
      </c>
      <c r="D69" s="20" t="s">
        <v>176</v>
      </c>
      <c r="E69" s="20"/>
      <c r="F69" s="20">
        <v>2.2400000000000002</v>
      </c>
      <c r="G69" s="20" t="s">
        <v>155</v>
      </c>
      <c r="H69" s="22" t="s">
        <v>156</v>
      </c>
      <c r="I69" s="47">
        <v>11200.000000000002</v>
      </c>
      <c r="J69" s="48">
        <f>Tabela2[[#This Row],[Koszt netto instalacji]]*(Tabela2[[#This Row],[Stawka VAT '[%']]]/100)</f>
        <v>2576.0000000000005</v>
      </c>
      <c r="K69" s="77">
        <f>Tabela2[[#This Row],[Koszt netto instalacji]]+Tabela2[[#This Row],[VAT]]</f>
        <v>13776.000000000002</v>
      </c>
      <c r="L69" s="74"/>
      <c r="M69" s="43"/>
    </row>
    <row r="70" spans="2:13" s="2" customFormat="1" x14ac:dyDescent="0.2">
      <c r="B70" s="29">
        <v>66</v>
      </c>
      <c r="C70" s="17" t="s">
        <v>55</v>
      </c>
      <c r="D70" s="20" t="s">
        <v>176</v>
      </c>
      <c r="E70" s="20"/>
      <c r="F70" s="21">
        <v>5.04</v>
      </c>
      <c r="G70" s="20" t="s">
        <v>159</v>
      </c>
      <c r="H70" s="22" t="s">
        <v>156</v>
      </c>
      <c r="I70" s="47">
        <v>25200</v>
      </c>
      <c r="J70" s="48">
        <f>Tabela2[[#This Row],[Koszt netto instalacji]]*(Tabela2[[#This Row],[Stawka VAT '[%']]]/100)</f>
        <v>5796</v>
      </c>
      <c r="K70" s="77">
        <f>Tabela2[[#This Row],[Koszt netto instalacji]]+Tabela2[[#This Row],[VAT]]</f>
        <v>30996</v>
      </c>
      <c r="L70" s="74"/>
      <c r="M70" s="43"/>
    </row>
    <row r="71" spans="2:13" s="2" customFormat="1" x14ac:dyDescent="0.2">
      <c r="B71" s="29">
        <v>67</v>
      </c>
      <c r="C71" s="17" t="s">
        <v>56</v>
      </c>
      <c r="D71" s="20" t="s">
        <v>176</v>
      </c>
      <c r="E71" s="20"/>
      <c r="F71" s="21">
        <v>5.04</v>
      </c>
      <c r="G71" s="20" t="s">
        <v>153</v>
      </c>
      <c r="H71" s="22" t="s">
        <v>154</v>
      </c>
      <c r="I71" s="47">
        <v>25200</v>
      </c>
      <c r="J71" s="48">
        <f>Tabela2[[#This Row],[Koszt netto instalacji]]*(Tabela2[[#This Row],[Stawka VAT '[%']]]/100)</f>
        <v>2016</v>
      </c>
      <c r="K71" s="77">
        <f>Tabela2[[#This Row],[Koszt netto instalacji]]+Tabela2[[#This Row],[VAT]]</f>
        <v>27216</v>
      </c>
      <c r="L71" s="74"/>
      <c r="M71" s="43"/>
    </row>
    <row r="72" spans="2:13" s="2" customFormat="1" x14ac:dyDescent="0.2">
      <c r="B72" s="29">
        <v>68</v>
      </c>
      <c r="C72" s="17" t="s">
        <v>58</v>
      </c>
      <c r="D72" s="20" t="s">
        <v>176</v>
      </c>
      <c r="E72" s="17"/>
      <c r="F72" s="21">
        <v>8.9600000000000009</v>
      </c>
      <c r="G72" s="17" t="s">
        <v>153</v>
      </c>
      <c r="H72" s="23">
        <v>8</v>
      </c>
      <c r="I72" s="47">
        <v>44800.000000000007</v>
      </c>
      <c r="J72" s="48">
        <f>Tabela2[[#This Row],[Koszt netto instalacji]]*(Tabela2[[#This Row],[Stawka VAT '[%']]]/100)</f>
        <v>3584.0000000000005</v>
      </c>
      <c r="K72" s="77">
        <f>Tabela2[[#This Row],[Koszt netto instalacji]]+Tabela2[[#This Row],[VAT]]</f>
        <v>48384.000000000007</v>
      </c>
      <c r="L72" s="74"/>
      <c r="M72" s="44"/>
    </row>
    <row r="73" spans="2:13" s="2" customFormat="1" x14ac:dyDescent="0.2">
      <c r="B73" s="29">
        <v>69</v>
      </c>
      <c r="C73" s="17" t="s">
        <v>59</v>
      </c>
      <c r="D73" s="20" t="s">
        <v>176</v>
      </c>
      <c r="E73" s="20"/>
      <c r="F73" s="21">
        <v>2.8</v>
      </c>
      <c r="G73" s="20" t="s">
        <v>153</v>
      </c>
      <c r="H73" s="22" t="s">
        <v>154</v>
      </c>
      <c r="I73" s="47">
        <v>14000</v>
      </c>
      <c r="J73" s="48">
        <f>Tabela2[[#This Row],[Koszt netto instalacji]]*(Tabela2[[#This Row],[Stawka VAT '[%']]]/100)</f>
        <v>1120</v>
      </c>
      <c r="K73" s="77">
        <f>Tabela2[[#This Row],[Koszt netto instalacji]]+Tabela2[[#This Row],[VAT]]</f>
        <v>15120</v>
      </c>
      <c r="L73" s="74"/>
      <c r="M73" s="43"/>
    </row>
    <row r="74" spans="2:13" s="2" customFormat="1" x14ac:dyDescent="0.2">
      <c r="B74" s="29">
        <v>70</v>
      </c>
      <c r="C74" s="17" t="s">
        <v>60</v>
      </c>
      <c r="D74" s="20" t="s">
        <v>176</v>
      </c>
      <c r="E74" s="20"/>
      <c r="F74" s="20">
        <v>3.36</v>
      </c>
      <c r="G74" s="20" t="s">
        <v>155</v>
      </c>
      <c r="H74" s="22" t="s">
        <v>154</v>
      </c>
      <c r="I74" s="47">
        <v>16800</v>
      </c>
      <c r="J74" s="48">
        <f>Tabela2[[#This Row],[Koszt netto instalacji]]*(Tabela2[[#This Row],[Stawka VAT '[%']]]/100)</f>
        <v>1344</v>
      </c>
      <c r="K74" s="77">
        <f>Tabela2[[#This Row],[Koszt netto instalacji]]+Tabela2[[#This Row],[VAT]]</f>
        <v>18144</v>
      </c>
      <c r="L74" s="74"/>
      <c r="M74" s="43"/>
    </row>
    <row r="75" spans="2:13" s="2" customFormat="1" x14ac:dyDescent="0.2">
      <c r="B75" s="29">
        <v>71</v>
      </c>
      <c r="C75" s="17" t="s">
        <v>61</v>
      </c>
      <c r="D75" s="20" t="s">
        <v>176</v>
      </c>
      <c r="E75" s="20"/>
      <c r="F75" s="20">
        <v>2.2400000000000002</v>
      </c>
      <c r="G75" s="20" t="s">
        <v>153</v>
      </c>
      <c r="H75" s="22" t="s">
        <v>154</v>
      </c>
      <c r="I75" s="47">
        <v>11200.000000000002</v>
      </c>
      <c r="J75" s="48">
        <f>Tabela2[[#This Row],[Koszt netto instalacji]]*(Tabela2[[#This Row],[Stawka VAT '[%']]]/100)</f>
        <v>896.00000000000011</v>
      </c>
      <c r="K75" s="77">
        <f>Tabela2[[#This Row],[Koszt netto instalacji]]+Tabela2[[#This Row],[VAT]]</f>
        <v>12096.000000000002</v>
      </c>
      <c r="L75" s="74"/>
      <c r="M75" s="43"/>
    </row>
    <row r="76" spans="2:13" s="2" customFormat="1" x14ac:dyDescent="0.2">
      <c r="B76" s="29">
        <v>72</v>
      </c>
      <c r="C76" s="17" t="s">
        <v>62</v>
      </c>
      <c r="D76" s="20" t="s">
        <v>176</v>
      </c>
      <c r="E76" s="20"/>
      <c r="F76" s="21">
        <v>2.8</v>
      </c>
      <c r="G76" s="20" t="s">
        <v>153</v>
      </c>
      <c r="H76" s="22" t="s">
        <v>154</v>
      </c>
      <c r="I76" s="47">
        <v>14000</v>
      </c>
      <c r="J76" s="48">
        <f>Tabela2[[#This Row],[Koszt netto instalacji]]*(Tabela2[[#This Row],[Stawka VAT '[%']]]/100)</f>
        <v>1120</v>
      </c>
      <c r="K76" s="77">
        <f>Tabela2[[#This Row],[Koszt netto instalacji]]+Tabela2[[#This Row],[VAT]]</f>
        <v>15120</v>
      </c>
      <c r="L76" s="74"/>
      <c r="M76" s="43"/>
    </row>
    <row r="77" spans="2:13" s="2" customFormat="1" x14ac:dyDescent="0.2">
      <c r="B77" s="29">
        <v>73</v>
      </c>
      <c r="C77" s="17" t="s">
        <v>63</v>
      </c>
      <c r="D77" s="20" t="s">
        <v>176</v>
      </c>
      <c r="E77" s="20"/>
      <c r="F77" s="20">
        <v>7.28</v>
      </c>
      <c r="G77" s="20" t="s">
        <v>153</v>
      </c>
      <c r="H77" s="22" t="s">
        <v>154</v>
      </c>
      <c r="I77" s="47">
        <v>36400</v>
      </c>
      <c r="J77" s="48">
        <f>Tabela2[[#This Row],[Koszt netto instalacji]]*(Tabela2[[#This Row],[Stawka VAT '[%']]]/100)</f>
        <v>2912</v>
      </c>
      <c r="K77" s="77">
        <f>Tabela2[[#This Row],[Koszt netto instalacji]]+Tabela2[[#This Row],[VAT]]</f>
        <v>39312</v>
      </c>
      <c r="L77" s="74" t="s">
        <v>236</v>
      </c>
      <c r="M77" s="43"/>
    </row>
    <row r="78" spans="2:13" s="2" customFormat="1" x14ac:dyDescent="0.2">
      <c r="B78" s="29">
        <v>74</v>
      </c>
      <c r="C78" s="17" t="s">
        <v>64</v>
      </c>
      <c r="D78" s="20" t="s">
        <v>176</v>
      </c>
      <c r="E78" s="17"/>
      <c r="F78" s="20">
        <v>6.16</v>
      </c>
      <c r="G78" s="17" t="s">
        <v>153</v>
      </c>
      <c r="H78" s="23">
        <v>8</v>
      </c>
      <c r="I78" s="47">
        <v>30800</v>
      </c>
      <c r="J78" s="48">
        <f>Tabela2[[#This Row],[Koszt netto instalacji]]*(Tabela2[[#This Row],[Stawka VAT '[%']]]/100)</f>
        <v>2464</v>
      </c>
      <c r="K78" s="77">
        <f>Tabela2[[#This Row],[Koszt netto instalacji]]+Tabela2[[#This Row],[VAT]]</f>
        <v>33264</v>
      </c>
      <c r="L78" s="74"/>
      <c r="M78" s="44"/>
    </row>
    <row r="79" spans="2:13" s="2" customFormat="1" x14ac:dyDescent="0.2">
      <c r="B79" s="29">
        <v>75</v>
      </c>
      <c r="C79" s="17" t="s">
        <v>65</v>
      </c>
      <c r="D79" s="20" t="s">
        <v>176</v>
      </c>
      <c r="E79" s="20"/>
      <c r="F79" s="21">
        <v>2.8</v>
      </c>
      <c r="G79" s="20" t="s">
        <v>153</v>
      </c>
      <c r="H79" s="22" t="s">
        <v>154</v>
      </c>
      <c r="I79" s="47">
        <v>14000</v>
      </c>
      <c r="J79" s="48">
        <f>Tabela2[[#This Row],[Koszt netto instalacji]]*(Tabela2[[#This Row],[Stawka VAT '[%']]]/100)</f>
        <v>1120</v>
      </c>
      <c r="K79" s="77">
        <f>Tabela2[[#This Row],[Koszt netto instalacji]]+Tabela2[[#This Row],[VAT]]</f>
        <v>15120</v>
      </c>
      <c r="L79" s="74"/>
      <c r="M79" s="43"/>
    </row>
    <row r="80" spans="2:13" s="2" customFormat="1" x14ac:dyDescent="0.2">
      <c r="B80" s="29">
        <v>76</v>
      </c>
      <c r="C80" s="17" t="s">
        <v>66</v>
      </c>
      <c r="D80" s="20" t="s">
        <v>176</v>
      </c>
      <c r="E80" s="20"/>
      <c r="F80" s="20">
        <v>7.28</v>
      </c>
      <c r="G80" s="20" t="s">
        <v>153</v>
      </c>
      <c r="H80" s="22" t="s">
        <v>154</v>
      </c>
      <c r="I80" s="47">
        <v>36400</v>
      </c>
      <c r="J80" s="48">
        <f>Tabela2[[#This Row],[Koszt netto instalacji]]*(Tabela2[[#This Row],[Stawka VAT '[%']]]/100)</f>
        <v>2912</v>
      </c>
      <c r="K80" s="77">
        <f>Tabela2[[#This Row],[Koszt netto instalacji]]+Tabela2[[#This Row],[VAT]]</f>
        <v>39312</v>
      </c>
      <c r="L80" s="74" t="s">
        <v>236</v>
      </c>
      <c r="M80" s="43"/>
    </row>
    <row r="81" spans="2:13" s="2" customFormat="1" x14ac:dyDescent="0.2">
      <c r="B81" s="29">
        <v>77</v>
      </c>
      <c r="C81" s="17" t="s">
        <v>67</v>
      </c>
      <c r="D81" s="20" t="s">
        <v>176</v>
      </c>
      <c r="E81" s="20"/>
      <c r="F81" s="20">
        <v>3.92</v>
      </c>
      <c r="G81" s="20" t="s">
        <v>153</v>
      </c>
      <c r="H81" s="22" t="s">
        <v>154</v>
      </c>
      <c r="I81" s="47">
        <v>19600</v>
      </c>
      <c r="J81" s="48">
        <f>Tabela2[[#This Row],[Koszt netto instalacji]]*(Tabela2[[#This Row],[Stawka VAT '[%']]]/100)</f>
        <v>1568</v>
      </c>
      <c r="K81" s="77">
        <f>Tabela2[[#This Row],[Koszt netto instalacji]]+Tabela2[[#This Row],[VAT]]</f>
        <v>21168</v>
      </c>
      <c r="L81" s="74"/>
      <c r="M81" s="43"/>
    </row>
    <row r="82" spans="2:13" s="2" customFormat="1" x14ac:dyDescent="0.2">
      <c r="B82" s="29">
        <v>78</v>
      </c>
      <c r="C82" s="17" t="s">
        <v>68</v>
      </c>
      <c r="D82" s="20" t="s">
        <v>175</v>
      </c>
      <c r="E82" s="21">
        <f>3*1.5</f>
        <v>4.5</v>
      </c>
      <c r="F82" s="21"/>
      <c r="G82" s="20" t="s">
        <v>153</v>
      </c>
      <c r="H82" s="22" t="s">
        <v>154</v>
      </c>
      <c r="I82" s="47">
        <v>13500</v>
      </c>
      <c r="J82" s="48">
        <f>Tabela2[[#This Row],[Koszt netto instalacji]]*(Tabela2[[#This Row],[Stawka VAT '[%']]]/100)</f>
        <v>1080</v>
      </c>
      <c r="K82" s="77">
        <f>Tabela2[[#This Row],[Koszt netto instalacji]]+Tabela2[[#This Row],[VAT]]</f>
        <v>14580</v>
      </c>
      <c r="L82" s="74"/>
      <c r="M82" s="43"/>
    </row>
    <row r="83" spans="2:13" s="2" customFormat="1" x14ac:dyDescent="0.2">
      <c r="B83" s="29">
        <v>79</v>
      </c>
      <c r="C83" s="17" t="s">
        <v>69</v>
      </c>
      <c r="D83" s="20" t="s">
        <v>176</v>
      </c>
      <c r="E83" s="20"/>
      <c r="F83" s="20">
        <v>3.92</v>
      </c>
      <c r="G83" s="20" t="s">
        <v>153</v>
      </c>
      <c r="H83" s="22" t="s">
        <v>154</v>
      </c>
      <c r="I83" s="47">
        <v>19600</v>
      </c>
      <c r="J83" s="48">
        <f>Tabela2[[#This Row],[Koszt netto instalacji]]*(Tabela2[[#This Row],[Stawka VAT '[%']]]/100)</f>
        <v>1568</v>
      </c>
      <c r="K83" s="77">
        <f>Tabela2[[#This Row],[Koszt netto instalacji]]+Tabela2[[#This Row],[VAT]]</f>
        <v>21168</v>
      </c>
      <c r="L83" s="74"/>
      <c r="M83" s="43"/>
    </row>
    <row r="84" spans="2:13" s="2" customFormat="1" x14ac:dyDescent="0.2">
      <c r="B84" s="29">
        <v>80</v>
      </c>
      <c r="C84" s="17" t="s">
        <v>70</v>
      </c>
      <c r="D84" s="17" t="s">
        <v>177</v>
      </c>
      <c r="E84" s="21">
        <v>13</v>
      </c>
      <c r="F84" s="20"/>
      <c r="G84" s="20" t="s">
        <v>153</v>
      </c>
      <c r="H84" s="22" t="s">
        <v>154</v>
      </c>
      <c r="I84" s="47">
        <v>35000</v>
      </c>
      <c r="J84" s="48">
        <f>Tabela2[[#This Row],[Koszt netto instalacji]]*(Tabela2[[#This Row],[Stawka VAT '[%']]]/100)</f>
        <v>2800</v>
      </c>
      <c r="K84" s="77">
        <f>Tabela2[[#This Row],[Koszt netto instalacji]]+Tabela2[[#This Row],[VAT]]</f>
        <v>37800</v>
      </c>
      <c r="L84" s="74"/>
      <c r="M84" s="43"/>
    </row>
    <row r="85" spans="2:13" s="2" customFormat="1" x14ac:dyDescent="0.2">
      <c r="B85" s="29">
        <v>81</v>
      </c>
      <c r="C85" s="17" t="s">
        <v>71</v>
      </c>
      <c r="D85" s="20" t="s">
        <v>176</v>
      </c>
      <c r="E85" s="20"/>
      <c r="F85" s="21">
        <v>5.04</v>
      </c>
      <c r="G85" s="20" t="s">
        <v>153</v>
      </c>
      <c r="H85" s="22" t="s">
        <v>154</v>
      </c>
      <c r="I85" s="47">
        <v>25200</v>
      </c>
      <c r="J85" s="48">
        <f>Tabela2[[#This Row],[Koszt netto instalacji]]*(Tabela2[[#This Row],[Stawka VAT '[%']]]/100)</f>
        <v>2016</v>
      </c>
      <c r="K85" s="77">
        <f>Tabela2[[#This Row],[Koszt netto instalacji]]+Tabela2[[#This Row],[VAT]]</f>
        <v>27216</v>
      </c>
      <c r="L85" s="74"/>
      <c r="M85" s="43"/>
    </row>
    <row r="86" spans="2:13" s="2" customFormat="1" x14ac:dyDescent="0.2">
      <c r="B86" s="29">
        <v>82</v>
      </c>
      <c r="C86" s="17" t="s">
        <v>72</v>
      </c>
      <c r="D86" s="20" t="s">
        <v>176</v>
      </c>
      <c r="E86" s="20"/>
      <c r="F86" s="21">
        <v>2.8</v>
      </c>
      <c r="G86" s="20" t="s">
        <v>153</v>
      </c>
      <c r="H86" s="22" t="s">
        <v>154</v>
      </c>
      <c r="I86" s="47">
        <v>14000</v>
      </c>
      <c r="J86" s="48">
        <f>Tabela2[[#This Row],[Koszt netto instalacji]]*(Tabela2[[#This Row],[Stawka VAT '[%']]]/100)</f>
        <v>1120</v>
      </c>
      <c r="K86" s="77">
        <f>Tabela2[[#This Row],[Koszt netto instalacji]]+Tabela2[[#This Row],[VAT]]</f>
        <v>15120</v>
      </c>
      <c r="L86" s="74"/>
      <c r="M86" s="43"/>
    </row>
    <row r="87" spans="2:13" s="2" customFormat="1" x14ac:dyDescent="0.2">
      <c r="B87" s="29">
        <v>83</v>
      </c>
      <c r="C87" s="17" t="s">
        <v>73</v>
      </c>
      <c r="D87" s="20" t="s">
        <v>176</v>
      </c>
      <c r="E87" s="20"/>
      <c r="F87" s="20">
        <v>6.16</v>
      </c>
      <c r="G87" s="20" t="s">
        <v>153</v>
      </c>
      <c r="H87" s="22" t="s">
        <v>154</v>
      </c>
      <c r="I87" s="47">
        <v>30800</v>
      </c>
      <c r="J87" s="48">
        <f>Tabela2[[#This Row],[Koszt netto instalacji]]*(Tabela2[[#This Row],[Stawka VAT '[%']]]/100)</f>
        <v>2464</v>
      </c>
      <c r="K87" s="77">
        <f>Tabela2[[#This Row],[Koszt netto instalacji]]+Tabela2[[#This Row],[VAT]]</f>
        <v>33264</v>
      </c>
      <c r="L87" s="74"/>
      <c r="M87" s="43"/>
    </row>
    <row r="88" spans="2:13" s="2" customFormat="1" x14ac:dyDescent="0.2">
      <c r="B88" s="29">
        <v>84</v>
      </c>
      <c r="C88" s="17" t="s">
        <v>211</v>
      </c>
      <c r="D88" s="17" t="s">
        <v>177</v>
      </c>
      <c r="E88" s="21">
        <v>13</v>
      </c>
      <c r="F88" s="20"/>
      <c r="G88" s="20" t="s">
        <v>153</v>
      </c>
      <c r="H88" s="22" t="s">
        <v>154</v>
      </c>
      <c r="I88" s="47">
        <v>35000</v>
      </c>
      <c r="J88" s="48">
        <f>Tabela2[[#This Row],[Koszt netto instalacji]]*(Tabela2[[#This Row],[Stawka VAT '[%']]]/100)</f>
        <v>2800</v>
      </c>
      <c r="K88" s="77">
        <f>Tabela2[[#This Row],[Koszt netto instalacji]]+Tabela2[[#This Row],[VAT]]</f>
        <v>37800</v>
      </c>
      <c r="L88" s="74" t="s">
        <v>236</v>
      </c>
      <c r="M88" s="43"/>
    </row>
    <row r="89" spans="2:13" s="2" customFormat="1" x14ac:dyDescent="0.2">
      <c r="B89" s="29">
        <v>85</v>
      </c>
      <c r="C89" s="17" t="s">
        <v>212</v>
      </c>
      <c r="D89" s="20" t="s">
        <v>176</v>
      </c>
      <c r="E89" s="20"/>
      <c r="F89" s="21">
        <v>5.04</v>
      </c>
      <c r="G89" s="20" t="s">
        <v>153</v>
      </c>
      <c r="H89" s="22" t="s">
        <v>154</v>
      </c>
      <c r="I89" s="47">
        <v>25200</v>
      </c>
      <c r="J89" s="48">
        <f>Tabela2[[#This Row],[Koszt netto instalacji]]*(Tabela2[[#This Row],[Stawka VAT '[%']]]/100)</f>
        <v>2016</v>
      </c>
      <c r="K89" s="77">
        <f>Tabela2[[#This Row],[Koszt netto instalacji]]+Tabela2[[#This Row],[VAT]]</f>
        <v>27216</v>
      </c>
      <c r="L89" s="74" t="s">
        <v>236</v>
      </c>
      <c r="M89" s="43"/>
    </row>
    <row r="90" spans="2:13" s="2" customFormat="1" x14ac:dyDescent="0.2">
      <c r="B90" s="29">
        <v>86</v>
      </c>
      <c r="C90" s="17" t="s">
        <v>213</v>
      </c>
      <c r="D90" s="20" t="s">
        <v>175</v>
      </c>
      <c r="E90" s="21">
        <f>2*1.5</f>
        <v>3</v>
      </c>
      <c r="F90" s="21"/>
      <c r="G90" s="20" t="s">
        <v>153</v>
      </c>
      <c r="H90" s="22" t="s">
        <v>154</v>
      </c>
      <c r="I90" s="47">
        <v>9000</v>
      </c>
      <c r="J90" s="48">
        <f>Tabela2[[#This Row],[Koszt netto instalacji]]*(Tabela2[[#This Row],[Stawka VAT '[%']]]/100)</f>
        <v>720</v>
      </c>
      <c r="K90" s="77">
        <f>Tabela2[[#This Row],[Koszt netto instalacji]]+Tabela2[[#This Row],[VAT]]</f>
        <v>9720</v>
      </c>
      <c r="L90" s="74"/>
      <c r="M90" s="43"/>
    </row>
    <row r="91" spans="2:13" s="2" customFormat="1" x14ac:dyDescent="0.2">
      <c r="B91" s="29">
        <v>87</v>
      </c>
      <c r="C91" s="17" t="s">
        <v>74</v>
      </c>
      <c r="D91" s="20" t="s">
        <v>176</v>
      </c>
      <c r="E91" s="20"/>
      <c r="F91" s="20">
        <v>7.84</v>
      </c>
      <c r="G91" s="20" t="s">
        <v>153</v>
      </c>
      <c r="H91" s="22" t="s">
        <v>154</v>
      </c>
      <c r="I91" s="47">
        <v>39200</v>
      </c>
      <c r="J91" s="48">
        <f>Tabela2[[#This Row],[Koszt netto instalacji]]*(Tabela2[[#This Row],[Stawka VAT '[%']]]/100)</f>
        <v>3136</v>
      </c>
      <c r="K91" s="77">
        <f>Tabela2[[#This Row],[Koszt netto instalacji]]+Tabela2[[#This Row],[VAT]]</f>
        <v>42336</v>
      </c>
      <c r="L91" s="74"/>
      <c r="M91" s="43"/>
    </row>
    <row r="92" spans="2:13" s="2" customFormat="1" x14ac:dyDescent="0.2">
      <c r="B92" s="29">
        <v>88</v>
      </c>
      <c r="C92" s="17" t="s">
        <v>75</v>
      </c>
      <c r="D92" s="17" t="s">
        <v>177</v>
      </c>
      <c r="E92" s="21">
        <v>13</v>
      </c>
      <c r="F92" s="21"/>
      <c r="G92" s="17" t="s">
        <v>153</v>
      </c>
      <c r="H92" s="23">
        <v>8</v>
      </c>
      <c r="I92" s="47">
        <v>35000</v>
      </c>
      <c r="J92" s="48">
        <f>Tabela2[[#This Row],[Koszt netto instalacji]]*(Tabela2[[#This Row],[Stawka VAT '[%']]]/100)</f>
        <v>2800</v>
      </c>
      <c r="K92" s="77">
        <f>Tabela2[[#This Row],[Koszt netto instalacji]]+Tabela2[[#This Row],[VAT]]</f>
        <v>37800</v>
      </c>
      <c r="L92" s="74"/>
      <c r="M92" s="44"/>
    </row>
    <row r="93" spans="2:13" s="2" customFormat="1" x14ac:dyDescent="0.2">
      <c r="B93" s="29">
        <v>89</v>
      </c>
      <c r="C93" s="17" t="s">
        <v>76</v>
      </c>
      <c r="D93" s="20" t="s">
        <v>176</v>
      </c>
      <c r="E93" s="20"/>
      <c r="F93" s="20">
        <v>7.28</v>
      </c>
      <c r="G93" s="20" t="s">
        <v>153</v>
      </c>
      <c r="H93" s="22" t="s">
        <v>154</v>
      </c>
      <c r="I93" s="47">
        <v>36400</v>
      </c>
      <c r="J93" s="48">
        <f>Tabela2[[#This Row],[Koszt netto instalacji]]*(Tabela2[[#This Row],[Stawka VAT '[%']]]/100)</f>
        <v>2912</v>
      </c>
      <c r="K93" s="77">
        <f>Tabela2[[#This Row],[Koszt netto instalacji]]+Tabela2[[#This Row],[VAT]]</f>
        <v>39312</v>
      </c>
      <c r="L93" s="74"/>
      <c r="M93" s="43"/>
    </row>
    <row r="94" spans="2:13" s="2" customFormat="1" x14ac:dyDescent="0.2">
      <c r="B94" s="29">
        <v>90</v>
      </c>
      <c r="C94" s="17" t="s">
        <v>77</v>
      </c>
      <c r="D94" s="20" t="s">
        <v>176</v>
      </c>
      <c r="E94" s="17"/>
      <c r="F94" s="21">
        <v>3.92</v>
      </c>
      <c r="G94" s="17" t="s">
        <v>153</v>
      </c>
      <c r="H94" s="23">
        <v>8</v>
      </c>
      <c r="I94" s="47">
        <v>19600</v>
      </c>
      <c r="J94" s="48">
        <f>Tabela2[[#This Row],[Koszt netto instalacji]]*(Tabela2[[#This Row],[Stawka VAT '[%']]]/100)</f>
        <v>1568</v>
      </c>
      <c r="K94" s="77">
        <f>Tabela2[[#This Row],[Koszt netto instalacji]]+Tabela2[[#This Row],[VAT]]</f>
        <v>21168</v>
      </c>
      <c r="L94" s="74"/>
      <c r="M94" s="44"/>
    </row>
    <row r="95" spans="2:13" s="2" customFormat="1" x14ac:dyDescent="0.2">
      <c r="B95" s="29">
        <v>91</v>
      </c>
      <c r="C95" s="17" t="s">
        <v>78</v>
      </c>
      <c r="D95" s="20" t="s">
        <v>175</v>
      </c>
      <c r="E95" s="21">
        <f>3*1.5</f>
        <v>4.5</v>
      </c>
      <c r="F95" s="21"/>
      <c r="G95" s="20" t="s">
        <v>153</v>
      </c>
      <c r="H95" s="22" t="s">
        <v>154</v>
      </c>
      <c r="I95" s="47">
        <v>13500</v>
      </c>
      <c r="J95" s="48">
        <f>Tabela2[[#This Row],[Koszt netto instalacji]]*(Tabela2[[#This Row],[Stawka VAT '[%']]]/100)</f>
        <v>1080</v>
      </c>
      <c r="K95" s="77">
        <f>Tabela2[[#This Row],[Koszt netto instalacji]]+Tabela2[[#This Row],[VAT]]</f>
        <v>14580</v>
      </c>
      <c r="L95" s="74"/>
      <c r="M95" s="43"/>
    </row>
    <row r="96" spans="2:13" s="2" customFormat="1" x14ac:dyDescent="0.2">
      <c r="B96" s="29">
        <v>92</v>
      </c>
      <c r="C96" s="17" t="s">
        <v>214</v>
      </c>
      <c r="D96" s="20" t="s">
        <v>176</v>
      </c>
      <c r="E96" s="20"/>
      <c r="F96" s="21">
        <v>5.04</v>
      </c>
      <c r="G96" s="20" t="s">
        <v>153</v>
      </c>
      <c r="H96" s="22" t="s">
        <v>154</v>
      </c>
      <c r="I96" s="47">
        <v>25200</v>
      </c>
      <c r="J96" s="48">
        <f>Tabela2[[#This Row],[Koszt netto instalacji]]*(Tabela2[[#This Row],[Stawka VAT '[%']]]/100)</f>
        <v>2016</v>
      </c>
      <c r="K96" s="77">
        <f>Tabela2[[#This Row],[Koszt netto instalacji]]+Tabela2[[#This Row],[VAT]]</f>
        <v>27216</v>
      </c>
      <c r="L96" s="74" t="s">
        <v>236</v>
      </c>
      <c r="M96" s="43"/>
    </row>
    <row r="97" spans="2:13" s="2" customFormat="1" x14ac:dyDescent="0.2">
      <c r="B97" s="29">
        <v>93</v>
      </c>
      <c r="C97" s="17" t="s">
        <v>79</v>
      </c>
      <c r="D97" s="20" t="s">
        <v>176</v>
      </c>
      <c r="E97" s="20"/>
      <c r="F97" s="20">
        <v>3.92</v>
      </c>
      <c r="G97" s="20" t="s">
        <v>153</v>
      </c>
      <c r="H97" s="22" t="s">
        <v>154</v>
      </c>
      <c r="I97" s="47">
        <v>19600</v>
      </c>
      <c r="J97" s="48">
        <f>Tabela2[[#This Row],[Koszt netto instalacji]]*(Tabela2[[#This Row],[Stawka VAT '[%']]]/100)</f>
        <v>1568</v>
      </c>
      <c r="K97" s="77">
        <f>Tabela2[[#This Row],[Koszt netto instalacji]]+Tabela2[[#This Row],[VAT]]</f>
        <v>21168</v>
      </c>
      <c r="L97" s="74"/>
      <c r="M97" s="43"/>
    </row>
    <row r="98" spans="2:13" s="2" customFormat="1" x14ac:dyDescent="0.2">
      <c r="B98" s="29">
        <v>94</v>
      </c>
      <c r="C98" s="17" t="s">
        <v>80</v>
      </c>
      <c r="D98" s="20" t="s">
        <v>176</v>
      </c>
      <c r="E98" s="20"/>
      <c r="F98" s="20">
        <v>3.92</v>
      </c>
      <c r="G98" s="20" t="s">
        <v>153</v>
      </c>
      <c r="H98" s="22" t="s">
        <v>154</v>
      </c>
      <c r="I98" s="47">
        <v>19600</v>
      </c>
      <c r="J98" s="48">
        <f>Tabela2[[#This Row],[Koszt netto instalacji]]*(Tabela2[[#This Row],[Stawka VAT '[%']]]/100)</f>
        <v>1568</v>
      </c>
      <c r="K98" s="77">
        <f>Tabela2[[#This Row],[Koszt netto instalacji]]+Tabela2[[#This Row],[VAT]]</f>
        <v>21168</v>
      </c>
      <c r="L98" s="74" t="s">
        <v>237</v>
      </c>
      <c r="M98" s="43"/>
    </row>
    <row r="99" spans="2:13" s="2" customFormat="1" x14ac:dyDescent="0.2">
      <c r="B99" s="29">
        <v>95</v>
      </c>
      <c r="C99" s="17" t="s">
        <v>81</v>
      </c>
      <c r="D99" s="20" t="s">
        <v>176</v>
      </c>
      <c r="E99" s="20"/>
      <c r="F99" s="21">
        <v>2.8</v>
      </c>
      <c r="G99" s="20" t="s">
        <v>153</v>
      </c>
      <c r="H99" s="22" t="s">
        <v>154</v>
      </c>
      <c r="I99" s="47">
        <v>14000</v>
      </c>
      <c r="J99" s="48">
        <f>Tabela2[[#This Row],[Koszt netto instalacji]]*(Tabela2[[#This Row],[Stawka VAT '[%']]]/100)</f>
        <v>1120</v>
      </c>
      <c r="K99" s="77">
        <f>Tabela2[[#This Row],[Koszt netto instalacji]]+Tabela2[[#This Row],[VAT]]</f>
        <v>15120</v>
      </c>
      <c r="L99" s="74"/>
      <c r="M99" s="43"/>
    </row>
    <row r="100" spans="2:13" s="2" customFormat="1" x14ac:dyDescent="0.2">
      <c r="B100" s="29">
        <v>96</v>
      </c>
      <c r="C100" s="17" t="s">
        <v>82</v>
      </c>
      <c r="D100" s="20" t="s">
        <v>176</v>
      </c>
      <c r="E100" s="17"/>
      <c r="F100" s="20">
        <v>7.28</v>
      </c>
      <c r="G100" s="17" t="s">
        <v>153</v>
      </c>
      <c r="H100" s="23">
        <v>8</v>
      </c>
      <c r="I100" s="47">
        <v>36400</v>
      </c>
      <c r="J100" s="48">
        <f>Tabela2[[#This Row],[Koszt netto instalacji]]*(Tabela2[[#This Row],[Stawka VAT '[%']]]/100)</f>
        <v>2912</v>
      </c>
      <c r="K100" s="77">
        <f>Tabela2[[#This Row],[Koszt netto instalacji]]+Tabela2[[#This Row],[VAT]]</f>
        <v>39312</v>
      </c>
      <c r="L100" s="74"/>
      <c r="M100" s="44"/>
    </row>
    <row r="101" spans="2:13" s="2" customFormat="1" x14ac:dyDescent="0.2">
      <c r="B101" s="29">
        <v>97</v>
      </c>
      <c r="C101" s="17" t="s">
        <v>83</v>
      </c>
      <c r="D101" s="20" t="s">
        <v>176</v>
      </c>
      <c r="E101" s="20"/>
      <c r="F101" s="20">
        <v>3.92</v>
      </c>
      <c r="G101" s="20" t="s">
        <v>153</v>
      </c>
      <c r="H101" s="22" t="s">
        <v>154</v>
      </c>
      <c r="I101" s="47">
        <v>19600</v>
      </c>
      <c r="J101" s="48">
        <f>Tabela2[[#This Row],[Koszt netto instalacji]]*(Tabela2[[#This Row],[Stawka VAT '[%']]]/100)</f>
        <v>1568</v>
      </c>
      <c r="K101" s="77">
        <f>Tabela2[[#This Row],[Koszt netto instalacji]]+Tabela2[[#This Row],[VAT]]</f>
        <v>21168</v>
      </c>
      <c r="L101" s="74"/>
      <c r="M101" s="43"/>
    </row>
    <row r="102" spans="2:13" s="2" customFormat="1" x14ac:dyDescent="0.2">
      <c r="B102" s="29">
        <v>98</v>
      </c>
      <c r="C102" s="17" t="s">
        <v>84</v>
      </c>
      <c r="D102" s="20" t="s">
        <v>176</v>
      </c>
      <c r="E102" s="20"/>
      <c r="F102" s="21">
        <v>2.8</v>
      </c>
      <c r="G102" s="20" t="s">
        <v>153</v>
      </c>
      <c r="H102" s="22" t="s">
        <v>154</v>
      </c>
      <c r="I102" s="47">
        <v>14000</v>
      </c>
      <c r="J102" s="48">
        <f>Tabela2[[#This Row],[Koszt netto instalacji]]*(Tabela2[[#This Row],[Stawka VAT '[%']]]/100)</f>
        <v>1120</v>
      </c>
      <c r="K102" s="77">
        <f>Tabela2[[#This Row],[Koszt netto instalacji]]+Tabela2[[#This Row],[VAT]]</f>
        <v>15120</v>
      </c>
      <c r="L102" s="74"/>
      <c r="M102" s="43"/>
    </row>
    <row r="103" spans="2:13" s="2" customFormat="1" x14ac:dyDescent="0.2">
      <c r="B103" s="29">
        <v>99</v>
      </c>
      <c r="C103" s="17" t="s">
        <v>85</v>
      </c>
      <c r="D103" s="40" t="s">
        <v>175</v>
      </c>
      <c r="E103" s="21">
        <f>2*1.5</f>
        <v>3</v>
      </c>
      <c r="F103" s="21"/>
      <c r="G103" s="20" t="s">
        <v>153</v>
      </c>
      <c r="H103" s="22" t="s">
        <v>154</v>
      </c>
      <c r="I103" s="47">
        <v>9000</v>
      </c>
      <c r="J103" s="48">
        <f>Tabela2[[#This Row],[Koszt netto instalacji]]*(Tabela2[[#This Row],[Stawka VAT '[%']]]/100)</f>
        <v>720</v>
      </c>
      <c r="K103" s="77">
        <f>Tabela2[[#This Row],[Koszt netto instalacji]]+Tabela2[[#This Row],[VAT]]</f>
        <v>9720</v>
      </c>
      <c r="L103" s="74"/>
      <c r="M103" s="43"/>
    </row>
    <row r="104" spans="2:13" s="2" customFormat="1" x14ac:dyDescent="0.2">
      <c r="B104" s="29">
        <v>100</v>
      </c>
      <c r="C104" s="17" t="s">
        <v>86</v>
      </c>
      <c r="D104" s="20" t="s">
        <v>176</v>
      </c>
      <c r="E104" s="20"/>
      <c r="F104" s="21">
        <v>5.04</v>
      </c>
      <c r="G104" s="20" t="s">
        <v>153</v>
      </c>
      <c r="H104" s="22" t="s">
        <v>154</v>
      </c>
      <c r="I104" s="47">
        <v>25200</v>
      </c>
      <c r="J104" s="48">
        <f>Tabela2[[#This Row],[Koszt netto instalacji]]*(Tabela2[[#This Row],[Stawka VAT '[%']]]/100)</f>
        <v>2016</v>
      </c>
      <c r="K104" s="77">
        <f>Tabela2[[#This Row],[Koszt netto instalacji]]+Tabela2[[#This Row],[VAT]]</f>
        <v>27216</v>
      </c>
      <c r="L104" s="74"/>
      <c r="M104" s="43"/>
    </row>
    <row r="105" spans="2:13" s="2" customFormat="1" x14ac:dyDescent="0.2">
      <c r="B105" s="29">
        <v>101</v>
      </c>
      <c r="C105" s="17" t="s">
        <v>215</v>
      </c>
      <c r="D105" s="20" t="s">
        <v>176</v>
      </c>
      <c r="E105" s="20"/>
      <c r="F105" s="20">
        <v>3.92</v>
      </c>
      <c r="G105" s="20" t="s">
        <v>153</v>
      </c>
      <c r="H105" s="22" t="s">
        <v>154</v>
      </c>
      <c r="I105" s="47">
        <v>19600</v>
      </c>
      <c r="J105" s="48">
        <f>Tabela2[[#This Row],[Koszt netto instalacji]]*(Tabela2[[#This Row],[Stawka VAT '[%']]]/100)</f>
        <v>1568</v>
      </c>
      <c r="K105" s="77">
        <f>Tabela2[[#This Row],[Koszt netto instalacji]]+Tabela2[[#This Row],[VAT]]</f>
        <v>21168</v>
      </c>
      <c r="L105" s="74"/>
      <c r="M105" s="43"/>
    </row>
    <row r="106" spans="2:13" s="2" customFormat="1" x14ac:dyDescent="0.2">
      <c r="B106" s="29">
        <v>102</v>
      </c>
      <c r="C106" s="17" t="s">
        <v>87</v>
      </c>
      <c r="D106" s="20" t="s">
        <v>176</v>
      </c>
      <c r="E106" s="20"/>
      <c r="F106" s="20">
        <v>7.28</v>
      </c>
      <c r="G106" s="20" t="s">
        <v>153</v>
      </c>
      <c r="H106" s="22" t="s">
        <v>154</v>
      </c>
      <c r="I106" s="47">
        <v>36400</v>
      </c>
      <c r="J106" s="48">
        <f>Tabela2[[#This Row],[Koszt netto instalacji]]*(Tabela2[[#This Row],[Stawka VAT '[%']]]/100)</f>
        <v>2912</v>
      </c>
      <c r="K106" s="77">
        <f>Tabela2[[#This Row],[Koszt netto instalacji]]+Tabela2[[#This Row],[VAT]]</f>
        <v>39312</v>
      </c>
      <c r="L106" s="74" t="s">
        <v>236</v>
      </c>
      <c r="M106" s="43"/>
    </row>
    <row r="107" spans="2:13" s="2" customFormat="1" x14ac:dyDescent="0.2">
      <c r="B107" s="29">
        <v>103</v>
      </c>
      <c r="C107" s="17" t="s">
        <v>216</v>
      </c>
      <c r="D107" s="20" t="s">
        <v>176</v>
      </c>
      <c r="E107" s="20"/>
      <c r="F107" s="20">
        <v>3.92</v>
      </c>
      <c r="G107" s="20" t="s">
        <v>153</v>
      </c>
      <c r="H107" s="22" t="s">
        <v>154</v>
      </c>
      <c r="I107" s="47">
        <v>19600</v>
      </c>
      <c r="J107" s="48">
        <f>Tabela2[[#This Row],[Koszt netto instalacji]]*(Tabela2[[#This Row],[Stawka VAT '[%']]]/100)</f>
        <v>1568</v>
      </c>
      <c r="K107" s="77">
        <f>Tabela2[[#This Row],[Koszt netto instalacji]]+Tabela2[[#This Row],[VAT]]</f>
        <v>21168</v>
      </c>
      <c r="L107" s="74"/>
      <c r="M107" s="43"/>
    </row>
    <row r="108" spans="2:13" s="2" customFormat="1" x14ac:dyDescent="0.2">
      <c r="B108" s="29">
        <v>104</v>
      </c>
      <c r="C108" s="17" t="s">
        <v>88</v>
      </c>
      <c r="D108" s="20" t="s">
        <v>176</v>
      </c>
      <c r="E108" s="20"/>
      <c r="F108" s="20">
        <v>3.92</v>
      </c>
      <c r="G108" s="20" t="s">
        <v>153</v>
      </c>
      <c r="H108" s="22" t="s">
        <v>154</v>
      </c>
      <c r="I108" s="47">
        <v>19600</v>
      </c>
      <c r="J108" s="48">
        <f>Tabela2[[#This Row],[Koszt netto instalacji]]*(Tabela2[[#This Row],[Stawka VAT '[%']]]/100)</f>
        <v>1568</v>
      </c>
      <c r="K108" s="77">
        <f>Tabela2[[#This Row],[Koszt netto instalacji]]+Tabela2[[#This Row],[VAT]]</f>
        <v>21168</v>
      </c>
      <c r="L108" s="74"/>
      <c r="M108" s="43"/>
    </row>
    <row r="109" spans="2:13" s="2" customFormat="1" x14ac:dyDescent="0.2">
      <c r="B109" s="29">
        <v>105</v>
      </c>
      <c r="C109" s="17" t="s">
        <v>89</v>
      </c>
      <c r="D109" s="20" t="s">
        <v>176</v>
      </c>
      <c r="E109" s="20"/>
      <c r="F109" s="20">
        <v>2.2400000000000002</v>
      </c>
      <c r="G109" s="20" t="s">
        <v>153</v>
      </c>
      <c r="H109" s="22" t="s">
        <v>154</v>
      </c>
      <c r="I109" s="47">
        <v>11200.000000000002</v>
      </c>
      <c r="J109" s="48">
        <f>Tabela2[[#This Row],[Koszt netto instalacji]]*(Tabela2[[#This Row],[Stawka VAT '[%']]]/100)</f>
        <v>896.00000000000011</v>
      </c>
      <c r="K109" s="77">
        <f>Tabela2[[#This Row],[Koszt netto instalacji]]+Tabela2[[#This Row],[VAT]]</f>
        <v>12096.000000000002</v>
      </c>
      <c r="L109" s="74"/>
      <c r="M109" s="43"/>
    </row>
    <row r="110" spans="2:13" s="2" customFormat="1" x14ac:dyDescent="0.2">
      <c r="B110" s="29">
        <v>106</v>
      </c>
      <c r="C110" s="17" t="s">
        <v>90</v>
      </c>
      <c r="D110" s="20" t="s">
        <v>176</v>
      </c>
      <c r="E110" s="20"/>
      <c r="F110" s="20">
        <v>3.92</v>
      </c>
      <c r="G110" s="20" t="s">
        <v>153</v>
      </c>
      <c r="H110" s="22" t="s">
        <v>154</v>
      </c>
      <c r="I110" s="47">
        <v>19600</v>
      </c>
      <c r="J110" s="48">
        <f>Tabela2[[#This Row],[Koszt netto instalacji]]*(Tabela2[[#This Row],[Stawka VAT '[%']]]/100)</f>
        <v>1568</v>
      </c>
      <c r="K110" s="77">
        <f>Tabela2[[#This Row],[Koszt netto instalacji]]+Tabela2[[#This Row],[VAT]]</f>
        <v>21168</v>
      </c>
      <c r="L110" s="74" t="s">
        <v>236</v>
      </c>
      <c r="M110" s="43"/>
    </row>
    <row r="111" spans="2:13" s="2" customFormat="1" x14ac:dyDescent="0.2">
      <c r="B111" s="29">
        <v>107</v>
      </c>
      <c r="C111" s="17" t="s">
        <v>217</v>
      </c>
      <c r="D111" s="20" t="s">
        <v>176</v>
      </c>
      <c r="E111" s="20"/>
      <c r="F111" s="20">
        <v>3.92</v>
      </c>
      <c r="G111" s="20" t="s">
        <v>153</v>
      </c>
      <c r="H111" s="22" t="s">
        <v>154</v>
      </c>
      <c r="I111" s="47">
        <v>19600</v>
      </c>
      <c r="J111" s="48">
        <f>Tabela2[[#This Row],[Koszt netto instalacji]]*(Tabela2[[#This Row],[Stawka VAT '[%']]]/100)</f>
        <v>1568</v>
      </c>
      <c r="K111" s="77">
        <f>Tabela2[[#This Row],[Koszt netto instalacji]]+Tabela2[[#This Row],[VAT]]</f>
        <v>21168</v>
      </c>
      <c r="L111" s="74" t="s">
        <v>236</v>
      </c>
      <c r="M111" s="43"/>
    </row>
    <row r="112" spans="2:13" s="2" customFormat="1" x14ac:dyDescent="0.2">
      <c r="B112" s="29">
        <v>108</v>
      </c>
      <c r="C112" s="17" t="s">
        <v>91</v>
      </c>
      <c r="D112" s="20" t="s">
        <v>176</v>
      </c>
      <c r="E112" s="20"/>
      <c r="F112" s="20">
        <v>3.92</v>
      </c>
      <c r="G112" s="20" t="s">
        <v>153</v>
      </c>
      <c r="H112" s="22" t="s">
        <v>154</v>
      </c>
      <c r="I112" s="47">
        <v>19600</v>
      </c>
      <c r="J112" s="48">
        <f>Tabela2[[#This Row],[Koszt netto instalacji]]*(Tabela2[[#This Row],[Stawka VAT '[%']]]/100)</f>
        <v>1568</v>
      </c>
      <c r="K112" s="48">
        <f>Tabela2[[#This Row],[Koszt netto instalacji]]+Tabela2[[#This Row],[VAT]]</f>
        <v>21168</v>
      </c>
      <c r="L112" s="77"/>
      <c r="M112" s="43"/>
    </row>
    <row r="113" spans="2:13" s="2" customFormat="1" x14ac:dyDescent="0.2">
      <c r="B113" s="29">
        <v>109</v>
      </c>
      <c r="C113" s="17" t="s">
        <v>92</v>
      </c>
      <c r="D113" s="20" t="s">
        <v>176</v>
      </c>
      <c r="E113" s="20"/>
      <c r="F113" s="20">
        <v>3.36</v>
      </c>
      <c r="G113" s="20" t="s">
        <v>153</v>
      </c>
      <c r="H113" s="22" t="s">
        <v>154</v>
      </c>
      <c r="I113" s="47">
        <v>16800</v>
      </c>
      <c r="J113" s="48">
        <f>Tabela2[[#This Row],[Koszt netto instalacji]]*(Tabela2[[#This Row],[Stawka VAT '[%']]]/100)</f>
        <v>1344</v>
      </c>
      <c r="K113" s="48">
        <f>Tabela2[[#This Row],[Koszt netto instalacji]]+Tabela2[[#This Row],[VAT]]</f>
        <v>18144</v>
      </c>
      <c r="L113" s="77"/>
      <c r="M113" s="43"/>
    </row>
    <row r="114" spans="2:13" s="2" customFormat="1" x14ac:dyDescent="0.2">
      <c r="B114" s="29">
        <v>110</v>
      </c>
      <c r="C114" s="17" t="s">
        <v>93</v>
      </c>
      <c r="D114" s="20" t="s">
        <v>175</v>
      </c>
      <c r="E114" s="21">
        <f t="shared" ref="E114:E115" si="0">3*1.5</f>
        <v>4.5</v>
      </c>
      <c r="F114" s="21"/>
      <c r="G114" s="20" t="s">
        <v>153</v>
      </c>
      <c r="H114" s="22" t="s">
        <v>154</v>
      </c>
      <c r="I114" s="47">
        <v>13500</v>
      </c>
      <c r="J114" s="48">
        <f>Tabela2[[#This Row],[Koszt netto instalacji]]*(Tabela2[[#This Row],[Stawka VAT '[%']]]/100)</f>
        <v>1080</v>
      </c>
      <c r="K114" s="48">
        <f>Tabela2[[#This Row],[Koszt netto instalacji]]+Tabela2[[#This Row],[VAT]]</f>
        <v>14580</v>
      </c>
      <c r="L114" s="77"/>
      <c r="M114" s="43"/>
    </row>
    <row r="115" spans="2:13" s="2" customFormat="1" x14ac:dyDescent="0.2">
      <c r="B115" s="29">
        <v>111</v>
      </c>
      <c r="C115" s="17" t="s">
        <v>94</v>
      </c>
      <c r="D115" s="20" t="s">
        <v>175</v>
      </c>
      <c r="E115" s="21">
        <f t="shared" si="0"/>
        <v>4.5</v>
      </c>
      <c r="F115" s="21"/>
      <c r="G115" s="20" t="s">
        <v>153</v>
      </c>
      <c r="H115" s="22" t="s">
        <v>154</v>
      </c>
      <c r="I115" s="47">
        <v>13500</v>
      </c>
      <c r="J115" s="48">
        <f>Tabela2[[#This Row],[Koszt netto instalacji]]*(Tabela2[[#This Row],[Stawka VAT '[%']]]/100)</f>
        <v>1080</v>
      </c>
      <c r="K115" s="48">
        <f>Tabela2[[#This Row],[Koszt netto instalacji]]+Tabela2[[#This Row],[VAT]]</f>
        <v>14580</v>
      </c>
      <c r="L115" s="77"/>
      <c r="M115" s="43"/>
    </row>
    <row r="116" spans="2:13" s="2" customFormat="1" x14ac:dyDescent="0.2">
      <c r="B116" s="29">
        <v>112</v>
      </c>
      <c r="C116" s="17" t="s">
        <v>95</v>
      </c>
      <c r="D116" s="20" t="s">
        <v>176</v>
      </c>
      <c r="E116" s="20"/>
      <c r="F116" s="21">
        <v>5.04</v>
      </c>
      <c r="G116" s="20" t="s">
        <v>153</v>
      </c>
      <c r="H116" s="22" t="s">
        <v>154</v>
      </c>
      <c r="I116" s="47">
        <v>25200</v>
      </c>
      <c r="J116" s="48">
        <f>Tabela2[[#This Row],[Koszt netto instalacji]]*(Tabela2[[#This Row],[Stawka VAT '[%']]]/100)</f>
        <v>2016</v>
      </c>
      <c r="K116" s="48">
        <f>Tabela2[[#This Row],[Koszt netto instalacji]]+Tabela2[[#This Row],[VAT]]</f>
        <v>27216</v>
      </c>
      <c r="L116" s="77"/>
      <c r="M116" s="43"/>
    </row>
    <row r="117" spans="2:13" s="2" customFormat="1" x14ac:dyDescent="0.2">
      <c r="B117" s="29">
        <v>113</v>
      </c>
      <c r="C117" s="17" t="s">
        <v>96</v>
      </c>
      <c r="D117" s="20" t="s">
        <v>176</v>
      </c>
      <c r="E117" s="20"/>
      <c r="F117" s="20">
        <v>3.92</v>
      </c>
      <c r="G117" s="20" t="s">
        <v>153</v>
      </c>
      <c r="H117" s="22" t="s">
        <v>154</v>
      </c>
      <c r="I117" s="47">
        <v>19600</v>
      </c>
      <c r="J117" s="48">
        <f>Tabela2[[#This Row],[Koszt netto instalacji]]*(Tabela2[[#This Row],[Stawka VAT '[%']]]/100)</f>
        <v>1568</v>
      </c>
      <c r="K117" s="48">
        <f>Tabela2[[#This Row],[Koszt netto instalacji]]+Tabela2[[#This Row],[VAT]]</f>
        <v>21168</v>
      </c>
      <c r="L117" s="77"/>
      <c r="M117" s="43"/>
    </row>
    <row r="118" spans="2:13" s="2" customFormat="1" x14ac:dyDescent="0.2">
      <c r="B118" s="29">
        <v>114</v>
      </c>
      <c r="C118" s="17" t="s">
        <v>97</v>
      </c>
      <c r="D118" s="20" t="s">
        <v>176</v>
      </c>
      <c r="E118" s="20"/>
      <c r="F118" s="20">
        <v>6.16</v>
      </c>
      <c r="G118" s="20" t="s">
        <v>158</v>
      </c>
      <c r="H118" s="22" t="s">
        <v>156</v>
      </c>
      <c r="I118" s="47">
        <v>30800</v>
      </c>
      <c r="J118" s="48">
        <f>Tabela2[[#This Row],[Koszt netto instalacji]]*(Tabela2[[#This Row],[Stawka VAT '[%']]]/100)</f>
        <v>7084</v>
      </c>
      <c r="K118" s="48">
        <f>Tabela2[[#This Row],[Koszt netto instalacji]]+Tabela2[[#This Row],[VAT]]</f>
        <v>37884</v>
      </c>
      <c r="L118" s="77"/>
      <c r="M118" s="43"/>
    </row>
    <row r="119" spans="2:13" s="2" customFormat="1" x14ac:dyDescent="0.2">
      <c r="B119" s="29">
        <v>115</v>
      </c>
      <c r="C119" s="17" t="s">
        <v>98</v>
      </c>
      <c r="D119" s="20" t="s">
        <v>175</v>
      </c>
      <c r="E119" s="21">
        <f>2*1.5</f>
        <v>3</v>
      </c>
      <c r="F119" s="21"/>
      <c r="G119" s="20" t="s">
        <v>153</v>
      </c>
      <c r="H119" s="22" t="s">
        <v>154</v>
      </c>
      <c r="I119" s="47">
        <v>9000</v>
      </c>
      <c r="J119" s="48">
        <f>Tabela2[[#This Row],[Koszt netto instalacji]]*(Tabela2[[#This Row],[Stawka VAT '[%']]]/100)</f>
        <v>720</v>
      </c>
      <c r="K119" s="48">
        <f>Tabela2[[#This Row],[Koszt netto instalacji]]+Tabela2[[#This Row],[VAT]]</f>
        <v>9720</v>
      </c>
      <c r="L119" s="77"/>
      <c r="M119" s="43"/>
    </row>
    <row r="120" spans="2:13" s="2" customFormat="1" x14ac:dyDescent="0.2">
      <c r="B120" s="29">
        <v>116</v>
      </c>
      <c r="C120" s="17" t="s">
        <v>99</v>
      </c>
      <c r="D120" s="20" t="s">
        <v>176</v>
      </c>
      <c r="E120" s="17"/>
      <c r="F120" s="21">
        <v>2.8</v>
      </c>
      <c r="G120" s="17" t="s">
        <v>153</v>
      </c>
      <c r="H120" s="23">
        <v>8</v>
      </c>
      <c r="I120" s="47">
        <v>14000</v>
      </c>
      <c r="J120" s="48">
        <f>Tabela2[[#This Row],[Koszt netto instalacji]]*(Tabela2[[#This Row],[Stawka VAT '[%']]]/100)</f>
        <v>1120</v>
      </c>
      <c r="K120" s="48">
        <f>Tabela2[[#This Row],[Koszt netto instalacji]]+Tabela2[[#This Row],[VAT]]</f>
        <v>15120</v>
      </c>
      <c r="L120" s="77"/>
      <c r="M120" s="44"/>
    </row>
    <row r="121" spans="2:13" s="2" customFormat="1" x14ac:dyDescent="0.2">
      <c r="B121" s="29">
        <v>117</v>
      </c>
      <c r="C121" s="17" t="s">
        <v>218</v>
      </c>
      <c r="D121" s="20" t="s">
        <v>176</v>
      </c>
      <c r="E121" s="20"/>
      <c r="F121" s="20">
        <v>7.28</v>
      </c>
      <c r="G121" s="20" t="s">
        <v>153</v>
      </c>
      <c r="H121" s="22" t="s">
        <v>154</v>
      </c>
      <c r="I121" s="47">
        <v>36400</v>
      </c>
      <c r="J121" s="48">
        <f>Tabela2[[#This Row],[Koszt netto instalacji]]*(Tabela2[[#This Row],[Stawka VAT '[%']]]/100)</f>
        <v>2912</v>
      </c>
      <c r="K121" s="48">
        <f>Tabela2[[#This Row],[Koszt netto instalacji]]+Tabela2[[#This Row],[VAT]]</f>
        <v>39312</v>
      </c>
      <c r="L121" s="77" t="s">
        <v>236</v>
      </c>
      <c r="M121" s="43"/>
    </row>
    <row r="122" spans="2:13" s="2" customFormat="1" x14ac:dyDescent="0.2">
      <c r="B122" s="29">
        <v>118</v>
      </c>
      <c r="C122" s="17" t="s">
        <v>100</v>
      </c>
      <c r="D122" s="20" t="s">
        <v>176</v>
      </c>
      <c r="E122" s="20"/>
      <c r="F122" s="21">
        <v>4.4800000000000004</v>
      </c>
      <c r="G122" s="20" t="s">
        <v>153</v>
      </c>
      <c r="H122" s="22" t="s">
        <v>154</v>
      </c>
      <c r="I122" s="47">
        <v>22400.000000000004</v>
      </c>
      <c r="J122" s="48">
        <f>Tabela2[[#This Row],[Koszt netto instalacji]]*(Tabela2[[#This Row],[Stawka VAT '[%']]]/100)</f>
        <v>1792.0000000000002</v>
      </c>
      <c r="K122" s="48">
        <f>Tabela2[[#This Row],[Koszt netto instalacji]]+Tabela2[[#This Row],[VAT]]</f>
        <v>24192.000000000004</v>
      </c>
      <c r="L122" s="77"/>
      <c r="M122" s="43"/>
    </row>
    <row r="123" spans="2:13" s="2" customFormat="1" x14ac:dyDescent="0.2">
      <c r="B123" s="29">
        <v>119</v>
      </c>
      <c r="C123" s="17" t="s">
        <v>101</v>
      </c>
      <c r="D123" s="20" t="s">
        <v>176</v>
      </c>
      <c r="E123" s="20"/>
      <c r="F123" s="20">
        <v>3.36</v>
      </c>
      <c r="G123" s="20" t="s">
        <v>153</v>
      </c>
      <c r="H123" s="22" t="s">
        <v>154</v>
      </c>
      <c r="I123" s="47">
        <v>16800</v>
      </c>
      <c r="J123" s="48">
        <f>Tabela2[[#This Row],[Koszt netto instalacji]]*(Tabela2[[#This Row],[Stawka VAT '[%']]]/100)</f>
        <v>1344</v>
      </c>
      <c r="K123" s="48">
        <f>Tabela2[[#This Row],[Koszt netto instalacji]]+Tabela2[[#This Row],[VAT]]</f>
        <v>18144</v>
      </c>
      <c r="L123" s="77"/>
      <c r="M123" s="43"/>
    </row>
    <row r="124" spans="2:13" s="2" customFormat="1" x14ac:dyDescent="0.2">
      <c r="B124" s="29">
        <v>120</v>
      </c>
      <c r="C124" s="17" t="s">
        <v>102</v>
      </c>
      <c r="D124" s="20" t="s">
        <v>176</v>
      </c>
      <c r="E124" s="20"/>
      <c r="F124" s="21">
        <v>5.04</v>
      </c>
      <c r="G124" s="20" t="s">
        <v>153</v>
      </c>
      <c r="H124" s="22" t="s">
        <v>154</v>
      </c>
      <c r="I124" s="47">
        <v>25200</v>
      </c>
      <c r="J124" s="48">
        <f>Tabela2[[#This Row],[Koszt netto instalacji]]*(Tabela2[[#This Row],[Stawka VAT '[%']]]/100)</f>
        <v>2016</v>
      </c>
      <c r="K124" s="48">
        <f>Tabela2[[#This Row],[Koszt netto instalacji]]+Tabela2[[#This Row],[VAT]]</f>
        <v>27216</v>
      </c>
      <c r="L124" s="77"/>
      <c r="M124" s="43"/>
    </row>
    <row r="125" spans="2:13" s="2" customFormat="1" x14ac:dyDescent="0.2">
      <c r="B125" s="29">
        <v>121</v>
      </c>
      <c r="C125" s="17" t="s">
        <v>103</v>
      </c>
      <c r="D125" s="20" t="s">
        <v>175</v>
      </c>
      <c r="E125" s="21">
        <f>2*1.5</f>
        <v>3</v>
      </c>
      <c r="F125" s="21"/>
      <c r="G125" s="20" t="s">
        <v>153</v>
      </c>
      <c r="H125" s="22" t="s">
        <v>154</v>
      </c>
      <c r="I125" s="47">
        <v>9000</v>
      </c>
      <c r="J125" s="48">
        <f>Tabela2[[#This Row],[Koszt netto instalacji]]*(Tabela2[[#This Row],[Stawka VAT '[%']]]/100)</f>
        <v>720</v>
      </c>
      <c r="K125" s="48">
        <f>Tabela2[[#This Row],[Koszt netto instalacji]]+Tabela2[[#This Row],[VAT]]</f>
        <v>9720</v>
      </c>
      <c r="L125" s="77"/>
      <c r="M125" s="43"/>
    </row>
    <row r="126" spans="2:13" s="2" customFormat="1" x14ac:dyDescent="0.2">
      <c r="B126" s="29">
        <v>122</v>
      </c>
      <c r="C126" s="17" t="s">
        <v>104</v>
      </c>
      <c r="D126" s="20" t="s">
        <v>176</v>
      </c>
      <c r="E126" s="20"/>
      <c r="F126" s="21">
        <v>5.04</v>
      </c>
      <c r="G126" s="20" t="s">
        <v>153</v>
      </c>
      <c r="H126" s="22" t="s">
        <v>154</v>
      </c>
      <c r="I126" s="47">
        <v>25200</v>
      </c>
      <c r="J126" s="48">
        <f>Tabela2[[#This Row],[Koszt netto instalacji]]*(Tabela2[[#This Row],[Stawka VAT '[%']]]/100)</f>
        <v>2016</v>
      </c>
      <c r="K126" s="48">
        <f>Tabela2[[#This Row],[Koszt netto instalacji]]+Tabela2[[#This Row],[VAT]]</f>
        <v>27216</v>
      </c>
      <c r="L126" s="77"/>
      <c r="M126" s="43"/>
    </row>
    <row r="127" spans="2:13" s="2" customFormat="1" x14ac:dyDescent="0.2">
      <c r="B127" s="29">
        <v>123</v>
      </c>
      <c r="C127" s="17" t="s">
        <v>105</v>
      </c>
      <c r="D127" s="20" t="s">
        <v>175</v>
      </c>
      <c r="E127" s="21">
        <f>3*1.5</f>
        <v>4.5</v>
      </c>
      <c r="F127" s="21"/>
      <c r="G127" s="20" t="s">
        <v>153</v>
      </c>
      <c r="H127" s="22" t="s">
        <v>154</v>
      </c>
      <c r="I127" s="47">
        <v>13500</v>
      </c>
      <c r="J127" s="48">
        <f>Tabela2[[#This Row],[Koszt netto instalacji]]*(Tabela2[[#This Row],[Stawka VAT '[%']]]/100)</f>
        <v>1080</v>
      </c>
      <c r="K127" s="48">
        <f>Tabela2[[#This Row],[Koszt netto instalacji]]+Tabela2[[#This Row],[VAT]]</f>
        <v>14580</v>
      </c>
      <c r="L127" s="77"/>
      <c r="M127" s="43"/>
    </row>
    <row r="128" spans="2:13" s="2" customFormat="1" x14ac:dyDescent="0.2">
      <c r="B128" s="29">
        <v>124</v>
      </c>
      <c r="C128" s="17" t="s">
        <v>106</v>
      </c>
      <c r="D128" s="17" t="s">
        <v>177</v>
      </c>
      <c r="E128" s="21">
        <v>13</v>
      </c>
      <c r="F128" s="20"/>
      <c r="G128" s="20" t="s">
        <v>153</v>
      </c>
      <c r="H128" s="22" t="s">
        <v>154</v>
      </c>
      <c r="I128" s="47">
        <v>35000</v>
      </c>
      <c r="J128" s="48">
        <f>Tabela2[[#This Row],[Koszt netto instalacji]]*(Tabela2[[#This Row],[Stawka VAT '[%']]]/100)</f>
        <v>2800</v>
      </c>
      <c r="K128" s="48">
        <f>Tabela2[[#This Row],[Koszt netto instalacji]]+Tabela2[[#This Row],[VAT]]</f>
        <v>37800</v>
      </c>
      <c r="L128" s="77"/>
      <c r="M128" s="43"/>
    </row>
    <row r="129" spans="2:13" s="2" customFormat="1" x14ac:dyDescent="0.2">
      <c r="B129" s="29">
        <v>125</v>
      </c>
      <c r="C129" s="17" t="s">
        <v>107</v>
      </c>
      <c r="D129" s="20" t="s">
        <v>176</v>
      </c>
      <c r="E129" s="20"/>
      <c r="F129" s="20">
        <v>3.92</v>
      </c>
      <c r="G129" s="20" t="s">
        <v>153</v>
      </c>
      <c r="H129" s="22" t="s">
        <v>154</v>
      </c>
      <c r="I129" s="47">
        <v>19600</v>
      </c>
      <c r="J129" s="48">
        <f>Tabela2[[#This Row],[Koszt netto instalacji]]*(Tabela2[[#This Row],[Stawka VAT '[%']]]/100)</f>
        <v>1568</v>
      </c>
      <c r="K129" s="48">
        <f>Tabela2[[#This Row],[Koszt netto instalacji]]+Tabela2[[#This Row],[VAT]]</f>
        <v>21168</v>
      </c>
      <c r="L129" s="77"/>
      <c r="M129" s="43"/>
    </row>
    <row r="130" spans="2:13" s="2" customFormat="1" x14ac:dyDescent="0.2">
      <c r="B130" s="29">
        <v>126</v>
      </c>
      <c r="C130" s="17" t="s">
        <v>108</v>
      </c>
      <c r="D130" s="20" t="s">
        <v>176</v>
      </c>
      <c r="E130" s="20"/>
      <c r="F130" s="21">
        <v>5.04</v>
      </c>
      <c r="G130" s="20" t="s">
        <v>153</v>
      </c>
      <c r="H130" s="22" t="s">
        <v>154</v>
      </c>
      <c r="I130" s="47">
        <v>25200</v>
      </c>
      <c r="J130" s="48">
        <f>Tabela2[[#This Row],[Koszt netto instalacji]]*(Tabela2[[#This Row],[Stawka VAT '[%']]]/100)</f>
        <v>2016</v>
      </c>
      <c r="K130" s="48">
        <f>Tabela2[[#This Row],[Koszt netto instalacji]]+Tabela2[[#This Row],[VAT]]</f>
        <v>27216</v>
      </c>
      <c r="L130" s="77"/>
      <c r="M130" s="43"/>
    </row>
    <row r="131" spans="2:13" s="2" customFormat="1" x14ac:dyDescent="0.2">
      <c r="B131" s="29">
        <v>127</v>
      </c>
      <c r="C131" s="17" t="s">
        <v>109</v>
      </c>
      <c r="D131" s="20" t="s">
        <v>175</v>
      </c>
      <c r="E131" s="21">
        <f>3*1.5</f>
        <v>4.5</v>
      </c>
      <c r="F131" s="21"/>
      <c r="G131" s="20" t="s">
        <v>153</v>
      </c>
      <c r="H131" s="22" t="s">
        <v>154</v>
      </c>
      <c r="I131" s="47">
        <v>13500</v>
      </c>
      <c r="J131" s="48">
        <f>Tabela2[[#This Row],[Koszt netto instalacji]]*(Tabela2[[#This Row],[Stawka VAT '[%']]]/100)</f>
        <v>1080</v>
      </c>
      <c r="K131" s="48">
        <f>Tabela2[[#This Row],[Koszt netto instalacji]]+Tabela2[[#This Row],[VAT]]</f>
        <v>14580</v>
      </c>
      <c r="L131" s="77"/>
      <c r="M131" s="43"/>
    </row>
    <row r="132" spans="2:13" s="2" customFormat="1" x14ac:dyDescent="0.2">
      <c r="B132" s="29">
        <v>128</v>
      </c>
      <c r="C132" s="17" t="s">
        <v>110</v>
      </c>
      <c r="D132" s="20" t="s">
        <v>176</v>
      </c>
      <c r="E132" s="20"/>
      <c r="F132" s="20">
        <v>3.92</v>
      </c>
      <c r="G132" s="20" t="s">
        <v>153</v>
      </c>
      <c r="H132" s="22" t="s">
        <v>154</v>
      </c>
      <c r="I132" s="47">
        <v>19600</v>
      </c>
      <c r="J132" s="48">
        <f>Tabela2[[#This Row],[Koszt netto instalacji]]*(Tabela2[[#This Row],[Stawka VAT '[%']]]/100)</f>
        <v>1568</v>
      </c>
      <c r="K132" s="77">
        <f>Tabela2[[#This Row],[Koszt netto instalacji]]+Tabela2[[#This Row],[VAT]]</f>
        <v>21168</v>
      </c>
      <c r="L132" s="74"/>
      <c r="M132" s="43"/>
    </row>
    <row r="133" spans="2:13" s="2" customFormat="1" x14ac:dyDescent="0.2">
      <c r="B133" s="29">
        <v>129</v>
      </c>
      <c r="C133" s="17" t="s">
        <v>111</v>
      </c>
      <c r="D133" s="20" t="s">
        <v>176</v>
      </c>
      <c r="E133" s="20"/>
      <c r="F133" s="20">
        <v>3.92</v>
      </c>
      <c r="G133" s="20" t="s">
        <v>153</v>
      </c>
      <c r="H133" s="22" t="s">
        <v>154</v>
      </c>
      <c r="I133" s="47">
        <v>19600</v>
      </c>
      <c r="J133" s="48">
        <f>Tabela2[[#This Row],[Koszt netto instalacji]]*(Tabela2[[#This Row],[Stawka VAT '[%']]]/100)</f>
        <v>1568</v>
      </c>
      <c r="K133" s="77">
        <f>Tabela2[[#This Row],[Koszt netto instalacji]]+Tabela2[[#This Row],[VAT]]</f>
        <v>21168</v>
      </c>
      <c r="L133" s="74"/>
      <c r="M133" s="43"/>
    </row>
    <row r="134" spans="2:13" s="2" customFormat="1" x14ac:dyDescent="0.2">
      <c r="B134" s="29">
        <v>130</v>
      </c>
      <c r="C134" s="17" t="s">
        <v>112</v>
      </c>
      <c r="D134" s="20" t="s">
        <v>175</v>
      </c>
      <c r="E134" s="21">
        <f>3*1.5</f>
        <v>4.5</v>
      </c>
      <c r="F134" s="21"/>
      <c r="G134" s="17" t="s">
        <v>153</v>
      </c>
      <c r="H134" s="23">
        <v>8</v>
      </c>
      <c r="I134" s="47">
        <v>13500</v>
      </c>
      <c r="J134" s="48">
        <f>Tabela2[[#This Row],[Koszt netto instalacji]]*(Tabela2[[#This Row],[Stawka VAT '[%']]]/100)</f>
        <v>1080</v>
      </c>
      <c r="K134" s="77">
        <f>Tabela2[[#This Row],[Koszt netto instalacji]]+Tabela2[[#This Row],[VAT]]</f>
        <v>14580</v>
      </c>
      <c r="L134" s="74"/>
      <c r="M134" s="44"/>
    </row>
    <row r="135" spans="2:13" s="2" customFormat="1" x14ac:dyDescent="0.2">
      <c r="B135" s="29">
        <v>131</v>
      </c>
      <c r="C135" s="17" t="s">
        <v>113</v>
      </c>
      <c r="D135" s="20" t="s">
        <v>176</v>
      </c>
      <c r="E135" s="20"/>
      <c r="F135" s="20">
        <v>10.08</v>
      </c>
      <c r="G135" s="20" t="s">
        <v>153</v>
      </c>
      <c r="H135" s="22" t="s">
        <v>154</v>
      </c>
      <c r="I135" s="47">
        <v>50400</v>
      </c>
      <c r="J135" s="48">
        <f>Tabela2[[#This Row],[Koszt netto instalacji]]*(Tabela2[[#This Row],[Stawka VAT '[%']]]/100)</f>
        <v>4032</v>
      </c>
      <c r="K135" s="77">
        <f>Tabela2[[#This Row],[Koszt netto instalacji]]+Tabela2[[#This Row],[VAT]]</f>
        <v>54432</v>
      </c>
      <c r="L135" s="74"/>
      <c r="M135" s="43"/>
    </row>
    <row r="136" spans="2:13" s="2" customFormat="1" x14ac:dyDescent="0.2">
      <c r="B136" s="29">
        <v>132</v>
      </c>
      <c r="C136" s="17" t="s">
        <v>170</v>
      </c>
      <c r="D136" s="20" t="s">
        <v>176</v>
      </c>
      <c r="E136" s="20"/>
      <c r="F136" s="21">
        <v>3.92</v>
      </c>
      <c r="G136" s="20" t="s">
        <v>153</v>
      </c>
      <c r="H136" s="22" t="s">
        <v>154</v>
      </c>
      <c r="I136" s="47">
        <v>19600</v>
      </c>
      <c r="J136" s="48">
        <f>Tabela2[[#This Row],[Koszt netto instalacji]]*(Tabela2[[#This Row],[Stawka VAT '[%']]]/100)</f>
        <v>1568</v>
      </c>
      <c r="K136" s="77">
        <f>Tabela2[[#This Row],[Koszt netto instalacji]]+Tabela2[[#This Row],[VAT]]</f>
        <v>21168</v>
      </c>
      <c r="L136" s="74"/>
      <c r="M136" s="43"/>
    </row>
    <row r="137" spans="2:13" s="2" customFormat="1" x14ac:dyDescent="0.2">
      <c r="B137" s="29">
        <v>133</v>
      </c>
      <c r="C137" s="17" t="s">
        <v>114</v>
      </c>
      <c r="D137" s="20" t="s">
        <v>176</v>
      </c>
      <c r="E137" s="20"/>
      <c r="F137" s="20">
        <v>7.28</v>
      </c>
      <c r="G137" s="20" t="s">
        <v>153</v>
      </c>
      <c r="H137" s="22" t="s">
        <v>154</v>
      </c>
      <c r="I137" s="47">
        <v>36400</v>
      </c>
      <c r="J137" s="48">
        <f>Tabela2[[#This Row],[Koszt netto instalacji]]*(Tabela2[[#This Row],[Stawka VAT '[%']]]/100)</f>
        <v>2912</v>
      </c>
      <c r="K137" s="77">
        <f>Tabela2[[#This Row],[Koszt netto instalacji]]+Tabela2[[#This Row],[VAT]]</f>
        <v>39312</v>
      </c>
      <c r="L137" s="74"/>
      <c r="M137" s="43"/>
    </row>
    <row r="138" spans="2:13" s="2" customFormat="1" x14ac:dyDescent="0.2">
      <c r="B138" s="29">
        <v>134</v>
      </c>
      <c r="C138" s="17" t="s">
        <v>115</v>
      </c>
      <c r="D138" s="20" t="s">
        <v>176</v>
      </c>
      <c r="E138" s="20"/>
      <c r="F138" s="21">
        <v>2.8</v>
      </c>
      <c r="G138" s="20" t="s">
        <v>153</v>
      </c>
      <c r="H138" s="22" t="s">
        <v>154</v>
      </c>
      <c r="I138" s="47">
        <v>14000</v>
      </c>
      <c r="J138" s="48">
        <f>Tabela2[[#This Row],[Koszt netto instalacji]]*(Tabela2[[#This Row],[Stawka VAT '[%']]]/100)</f>
        <v>1120</v>
      </c>
      <c r="K138" s="77">
        <f>Tabela2[[#This Row],[Koszt netto instalacji]]+Tabela2[[#This Row],[VAT]]</f>
        <v>15120</v>
      </c>
      <c r="L138" s="74"/>
      <c r="M138" s="43"/>
    </row>
    <row r="139" spans="2:13" s="2" customFormat="1" x14ac:dyDescent="0.2">
      <c r="B139" s="29">
        <v>135</v>
      </c>
      <c r="C139" s="17" t="s">
        <v>116</v>
      </c>
      <c r="D139" s="20" t="s">
        <v>176</v>
      </c>
      <c r="E139" s="20"/>
      <c r="F139" s="20">
        <v>3.92</v>
      </c>
      <c r="G139" s="20" t="s">
        <v>153</v>
      </c>
      <c r="H139" s="22" t="s">
        <v>154</v>
      </c>
      <c r="I139" s="47">
        <v>19600</v>
      </c>
      <c r="J139" s="48">
        <f>Tabela2[[#This Row],[Koszt netto instalacji]]*(Tabela2[[#This Row],[Stawka VAT '[%']]]/100)</f>
        <v>1568</v>
      </c>
      <c r="K139" s="77">
        <f>Tabela2[[#This Row],[Koszt netto instalacji]]+Tabela2[[#This Row],[VAT]]</f>
        <v>21168</v>
      </c>
      <c r="L139" s="74"/>
      <c r="M139" s="43"/>
    </row>
    <row r="140" spans="2:13" s="2" customFormat="1" x14ac:dyDescent="0.2">
      <c r="B140" s="29">
        <v>136</v>
      </c>
      <c r="C140" s="17" t="s">
        <v>117</v>
      </c>
      <c r="D140" s="20" t="s">
        <v>176</v>
      </c>
      <c r="E140" s="17"/>
      <c r="F140" s="21">
        <v>3.92</v>
      </c>
      <c r="G140" s="17" t="s">
        <v>153</v>
      </c>
      <c r="H140" s="23">
        <v>8</v>
      </c>
      <c r="I140" s="47">
        <v>19600</v>
      </c>
      <c r="J140" s="48">
        <f>Tabela2[[#This Row],[Koszt netto instalacji]]*(Tabela2[[#This Row],[Stawka VAT '[%']]]/100)</f>
        <v>1568</v>
      </c>
      <c r="K140" s="77">
        <f>Tabela2[[#This Row],[Koszt netto instalacji]]+Tabela2[[#This Row],[VAT]]</f>
        <v>21168</v>
      </c>
      <c r="L140" s="74" t="s">
        <v>238</v>
      </c>
      <c r="M140" s="44"/>
    </row>
    <row r="141" spans="2:13" s="2" customFormat="1" x14ac:dyDescent="0.2">
      <c r="B141" s="29">
        <v>137</v>
      </c>
      <c r="C141" s="17" t="s">
        <v>118</v>
      </c>
      <c r="D141" s="20" t="s">
        <v>176</v>
      </c>
      <c r="E141" s="20"/>
      <c r="F141" s="21">
        <v>2.8</v>
      </c>
      <c r="G141" s="20" t="s">
        <v>153</v>
      </c>
      <c r="H141" s="22" t="s">
        <v>154</v>
      </c>
      <c r="I141" s="47">
        <v>14000</v>
      </c>
      <c r="J141" s="48">
        <f>Tabela2[[#This Row],[Koszt netto instalacji]]*(Tabela2[[#This Row],[Stawka VAT '[%']]]/100)</f>
        <v>1120</v>
      </c>
      <c r="K141" s="77">
        <f>Tabela2[[#This Row],[Koszt netto instalacji]]+Tabela2[[#This Row],[VAT]]</f>
        <v>15120</v>
      </c>
      <c r="L141" s="74"/>
      <c r="M141" s="43"/>
    </row>
    <row r="142" spans="2:13" s="2" customFormat="1" x14ac:dyDescent="0.2">
      <c r="B142" s="29">
        <v>138</v>
      </c>
      <c r="C142" s="17" t="s">
        <v>119</v>
      </c>
      <c r="D142" s="20" t="s">
        <v>176</v>
      </c>
      <c r="E142" s="20"/>
      <c r="F142" s="21">
        <v>2.8</v>
      </c>
      <c r="G142" s="20" t="s">
        <v>153</v>
      </c>
      <c r="H142" s="22" t="s">
        <v>154</v>
      </c>
      <c r="I142" s="47">
        <v>14000</v>
      </c>
      <c r="J142" s="48">
        <f>Tabela2[[#This Row],[Koszt netto instalacji]]*(Tabela2[[#This Row],[Stawka VAT '[%']]]/100)</f>
        <v>1120</v>
      </c>
      <c r="K142" s="77">
        <f>Tabela2[[#This Row],[Koszt netto instalacji]]+Tabela2[[#This Row],[VAT]]</f>
        <v>15120</v>
      </c>
      <c r="L142" s="74"/>
      <c r="M142" s="43"/>
    </row>
    <row r="143" spans="2:13" s="2" customFormat="1" x14ac:dyDescent="0.2">
      <c r="B143" s="29">
        <v>139</v>
      </c>
      <c r="C143" s="17" t="s">
        <v>120</v>
      </c>
      <c r="D143" s="20" t="s">
        <v>176</v>
      </c>
      <c r="E143" s="20"/>
      <c r="F143" s="21">
        <v>5.04</v>
      </c>
      <c r="G143" s="20" t="s">
        <v>153</v>
      </c>
      <c r="H143" s="22" t="s">
        <v>154</v>
      </c>
      <c r="I143" s="47">
        <v>25200</v>
      </c>
      <c r="J143" s="48">
        <f>Tabela2[[#This Row],[Koszt netto instalacji]]*(Tabela2[[#This Row],[Stawka VAT '[%']]]/100)</f>
        <v>2016</v>
      </c>
      <c r="K143" s="77">
        <f>Tabela2[[#This Row],[Koszt netto instalacji]]+Tabela2[[#This Row],[VAT]]</f>
        <v>27216</v>
      </c>
      <c r="L143" s="74"/>
      <c r="M143" s="43"/>
    </row>
    <row r="144" spans="2:13" s="2" customFormat="1" x14ac:dyDescent="0.2">
      <c r="B144" s="29">
        <v>140</v>
      </c>
      <c r="C144" s="17" t="s">
        <v>121</v>
      </c>
      <c r="D144" s="20" t="s">
        <v>176</v>
      </c>
      <c r="E144" s="20"/>
      <c r="F144" s="20">
        <v>3.92</v>
      </c>
      <c r="G144" s="20" t="s">
        <v>153</v>
      </c>
      <c r="H144" s="22" t="s">
        <v>154</v>
      </c>
      <c r="I144" s="47">
        <v>19600</v>
      </c>
      <c r="J144" s="48">
        <f>Tabela2[[#This Row],[Koszt netto instalacji]]*(Tabela2[[#This Row],[Stawka VAT '[%']]]/100)</f>
        <v>1568</v>
      </c>
      <c r="K144" s="77">
        <f>Tabela2[[#This Row],[Koszt netto instalacji]]+Tabela2[[#This Row],[VAT]]</f>
        <v>21168</v>
      </c>
      <c r="L144" s="74"/>
      <c r="M144" s="43"/>
    </row>
    <row r="145" spans="2:13" s="2" customFormat="1" x14ac:dyDescent="0.2">
      <c r="B145" s="29">
        <v>141</v>
      </c>
      <c r="C145" s="17" t="s">
        <v>122</v>
      </c>
      <c r="D145" s="20" t="s">
        <v>176</v>
      </c>
      <c r="E145" s="20"/>
      <c r="F145" s="20">
        <v>5.04</v>
      </c>
      <c r="G145" s="20" t="s">
        <v>153</v>
      </c>
      <c r="H145" s="22" t="s">
        <v>154</v>
      </c>
      <c r="I145" s="47">
        <v>25200</v>
      </c>
      <c r="J145" s="48">
        <f>Tabela2[[#This Row],[Koszt netto instalacji]]*(Tabela2[[#This Row],[Stawka VAT '[%']]]/100)</f>
        <v>2016</v>
      </c>
      <c r="K145" s="77">
        <f>Tabela2[[#This Row],[Koszt netto instalacji]]+Tabela2[[#This Row],[VAT]]</f>
        <v>27216</v>
      </c>
      <c r="L145" s="74"/>
      <c r="M145" s="43"/>
    </row>
    <row r="146" spans="2:13" s="2" customFormat="1" x14ac:dyDescent="0.2">
      <c r="B146" s="29">
        <v>142</v>
      </c>
      <c r="C146" s="17" t="s">
        <v>123</v>
      </c>
      <c r="D146" s="20" t="s">
        <v>175</v>
      </c>
      <c r="E146" s="21">
        <f>2*1.5</f>
        <v>3</v>
      </c>
      <c r="F146" s="21"/>
      <c r="G146" s="20" t="s">
        <v>153</v>
      </c>
      <c r="H146" s="22" t="s">
        <v>154</v>
      </c>
      <c r="I146" s="47">
        <v>9000</v>
      </c>
      <c r="J146" s="48">
        <f>Tabela2[[#This Row],[Koszt netto instalacji]]*(Tabela2[[#This Row],[Stawka VAT '[%']]]/100)</f>
        <v>720</v>
      </c>
      <c r="K146" s="77">
        <f>Tabela2[[#This Row],[Koszt netto instalacji]]+Tabela2[[#This Row],[VAT]]</f>
        <v>9720</v>
      </c>
      <c r="L146" s="74" t="s">
        <v>236</v>
      </c>
      <c r="M146" s="43"/>
    </row>
    <row r="147" spans="2:13" s="2" customFormat="1" x14ac:dyDescent="0.2">
      <c r="B147" s="29">
        <v>143</v>
      </c>
      <c r="C147" s="17" t="s">
        <v>124</v>
      </c>
      <c r="D147" s="20" t="s">
        <v>175</v>
      </c>
      <c r="E147" s="21">
        <f>3*1.5</f>
        <v>4.5</v>
      </c>
      <c r="F147" s="21"/>
      <c r="G147" s="20" t="s">
        <v>155</v>
      </c>
      <c r="H147" s="22" t="s">
        <v>156</v>
      </c>
      <c r="I147" s="47">
        <v>13500</v>
      </c>
      <c r="J147" s="48">
        <f>Tabela2[[#This Row],[Koszt netto instalacji]]*(Tabela2[[#This Row],[Stawka VAT '[%']]]/100)</f>
        <v>3105</v>
      </c>
      <c r="K147" s="77">
        <f>Tabela2[[#This Row],[Koszt netto instalacji]]+Tabela2[[#This Row],[VAT]]</f>
        <v>16605</v>
      </c>
      <c r="L147" s="74"/>
      <c r="M147" s="43"/>
    </row>
    <row r="148" spans="2:13" s="2" customFormat="1" x14ac:dyDescent="0.2">
      <c r="B148" s="29">
        <v>144</v>
      </c>
      <c r="C148" s="17" t="s">
        <v>126</v>
      </c>
      <c r="D148" s="20" t="s">
        <v>176</v>
      </c>
      <c r="E148" s="20"/>
      <c r="F148" s="21">
        <v>5.04</v>
      </c>
      <c r="G148" s="20" t="s">
        <v>153</v>
      </c>
      <c r="H148" s="22" t="s">
        <v>154</v>
      </c>
      <c r="I148" s="47">
        <v>25200</v>
      </c>
      <c r="J148" s="48">
        <f>Tabela2[[#This Row],[Koszt netto instalacji]]*(Tabela2[[#This Row],[Stawka VAT '[%']]]/100)</f>
        <v>2016</v>
      </c>
      <c r="K148" s="77">
        <f>Tabela2[[#This Row],[Koszt netto instalacji]]+Tabela2[[#This Row],[VAT]]</f>
        <v>27216</v>
      </c>
      <c r="L148" s="74"/>
      <c r="M148" s="43"/>
    </row>
    <row r="149" spans="2:13" s="2" customFormat="1" x14ac:dyDescent="0.2">
      <c r="B149" s="29">
        <v>145</v>
      </c>
      <c r="C149" s="17" t="s">
        <v>219</v>
      </c>
      <c r="D149" s="17" t="s">
        <v>177</v>
      </c>
      <c r="E149" s="21">
        <v>13</v>
      </c>
      <c r="F149" s="20"/>
      <c r="G149" s="20" t="s">
        <v>153</v>
      </c>
      <c r="H149" s="22" t="s">
        <v>154</v>
      </c>
      <c r="I149" s="47">
        <v>35000</v>
      </c>
      <c r="J149" s="48">
        <f>Tabela2[[#This Row],[Koszt netto instalacji]]*(Tabela2[[#This Row],[Stawka VAT '[%']]]/100)</f>
        <v>2800</v>
      </c>
      <c r="K149" s="77">
        <f>Tabela2[[#This Row],[Koszt netto instalacji]]+Tabela2[[#This Row],[VAT]]</f>
        <v>37800</v>
      </c>
      <c r="L149" s="74" t="s">
        <v>236</v>
      </c>
      <c r="M149" s="43"/>
    </row>
    <row r="150" spans="2:13" s="2" customFormat="1" x14ac:dyDescent="0.2">
      <c r="B150" s="29">
        <v>146</v>
      </c>
      <c r="C150" s="17" t="s">
        <v>127</v>
      </c>
      <c r="D150" s="20" t="s">
        <v>176</v>
      </c>
      <c r="E150" s="17"/>
      <c r="F150" s="21">
        <v>7.84</v>
      </c>
      <c r="G150" s="17" t="s">
        <v>153</v>
      </c>
      <c r="H150" s="23">
        <v>8</v>
      </c>
      <c r="I150" s="47">
        <v>39200</v>
      </c>
      <c r="J150" s="48">
        <f>Tabela2[[#This Row],[Koszt netto instalacji]]*(Tabela2[[#This Row],[Stawka VAT '[%']]]/100)</f>
        <v>3136</v>
      </c>
      <c r="K150" s="77">
        <f>Tabela2[[#This Row],[Koszt netto instalacji]]+Tabela2[[#This Row],[VAT]]</f>
        <v>42336</v>
      </c>
      <c r="L150" s="74"/>
      <c r="M150" s="44"/>
    </row>
    <row r="151" spans="2:13" s="2" customFormat="1" x14ac:dyDescent="0.2">
      <c r="B151" s="29">
        <v>147</v>
      </c>
      <c r="C151" s="17" t="s">
        <v>128</v>
      </c>
      <c r="D151" s="20" t="s">
        <v>176</v>
      </c>
      <c r="E151" s="20"/>
      <c r="F151" s="20">
        <v>3.92</v>
      </c>
      <c r="G151" s="20" t="s">
        <v>153</v>
      </c>
      <c r="H151" s="22" t="s">
        <v>154</v>
      </c>
      <c r="I151" s="47">
        <v>19600</v>
      </c>
      <c r="J151" s="48">
        <f>Tabela2[[#This Row],[Koszt netto instalacji]]*(Tabela2[[#This Row],[Stawka VAT '[%']]]/100)</f>
        <v>1568</v>
      </c>
      <c r="K151" s="77">
        <f>Tabela2[[#This Row],[Koszt netto instalacji]]+Tabela2[[#This Row],[VAT]]</f>
        <v>21168</v>
      </c>
      <c r="L151" s="74"/>
      <c r="M151" s="43"/>
    </row>
    <row r="152" spans="2:13" s="2" customFormat="1" x14ac:dyDescent="0.2">
      <c r="B152" s="29">
        <v>148</v>
      </c>
      <c r="C152" s="17" t="s">
        <v>129</v>
      </c>
      <c r="D152" s="20" t="s">
        <v>176</v>
      </c>
      <c r="E152" s="20"/>
      <c r="F152" s="20">
        <v>2.2400000000000002</v>
      </c>
      <c r="G152" s="20" t="s">
        <v>153</v>
      </c>
      <c r="H152" s="22" t="s">
        <v>154</v>
      </c>
      <c r="I152" s="47">
        <v>11200.000000000002</v>
      </c>
      <c r="J152" s="48">
        <f>Tabela2[[#This Row],[Koszt netto instalacji]]*(Tabela2[[#This Row],[Stawka VAT '[%']]]/100)</f>
        <v>896.00000000000011</v>
      </c>
      <c r="K152" s="77">
        <f>Tabela2[[#This Row],[Koszt netto instalacji]]+Tabela2[[#This Row],[VAT]]</f>
        <v>12096.000000000002</v>
      </c>
      <c r="L152" s="74"/>
      <c r="M152" s="43"/>
    </row>
    <row r="153" spans="2:13" s="2" customFormat="1" x14ac:dyDescent="0.2">
      <c r="B153" s="29">
        <v>149</v>
      </c>
      <c r="C153" s="17" t="s">
        <v>130</v>
      </c>
      <c r="D153" s="20" t="s">
        <v>176</v>
      </c>
      <c r="E153" s="20"/>
      <c r="F153" s="21">
        <v>5.04</v>
      </c>
      <c r="G153" s="20" t="s">
        <v>153</v>
      </c>
      <c r="H153" s="22" t="s">
        <v>154</v>
      </c>
      <c r="I153" s="47">
        <v>25200</v>
      </c>
      <c r="J153" s="48">
        <f>Tabela2[[#This Row],[Koszt netto instalacji]]*(Tabela2[[#This Row],[Stawka VAT '[%']]]/100)</f>
        <v>2016</v>
      </c>
      <c r="K153" s="77">
        <f>Tabela2[[#This Row],[Koszt netto instalacji]]+Tabela2[[#This Row],[VAT]]</f>
        <v>27216</v>
      </c>
      <c r="L153" s="74"/>
      <c r="M153" s="43"/>
    </row>
    <row r="154" spans="2:13" s="2" customFormat="1" x14ac:dyDescent="0.2">
      <c r="B154" s="29">
        <v>150</v>
      </c>
      <c r="C154" s="17" t="s">
        <v>131</v>
      </c>
      <c r="D154" s="20" t="s">
        <v>176</v>
      </c>
      <c r="E154" s="20"/>
      <c r="F154" s="21">
        <v>4.4800000000000004</v>
      </c>
      <c r="G154" s="20" t="s">
        <v>157</v>
      </c>
      <c r="H154" s="22" t="s">
        <v>156</v>
      </c>
      <c r="I154" s="47">
        <v>22400.000000000004</v>
      </c>
      <c r="J154" s="48">
        <f>Tabela2[[#This Row],[Koszt netto instalacji]]*(Tabela2[[#This Row],[Stawka VAT '[%']]]/100)</f>
        <v>5152.0000000000009</v>
      </c>
      <c r="K154" s="77">
        <f>Tabela2[[#This Row],[Koszt netto instalacji]]+Tabela2[[#This Row],[VAT]]</f>
        <v>27552.000000000004</v>
      </c>
      <c r="L154" s="74"/>
      <c r="M154" s="43"/>
    </row>
    <row r="155" spans="2:13" s="2" customFormat="1" x14ac:dyDescent="0.2">
      <c r="B155" s="29">
        <v>151</v>
      </c>
      <c r="C155" s="17" t="s">
        <v>132</v>
      </c>
      <c r="D155" s="20" t="s">
        <v>175</v>
      </c>
      <c r="E155" s="21">
        <f t="shared" ref="E155:E157" si="1">3*1.5</f>
        <v>4.5</v>
      </c>
      <c r="F155" s="21"/>
      <c r="G155" s="20" t="s">
        <v>153</v>
      </c>
      <c r="H155" s="22" t="s">
        <v>154</v>
      </c>
      <c r="I155" s="47">
        <v>13500</v>
      </c>
      <c r="J155" s="48">
        <f>Tabela2[[#This Row],[Koszt netto instalacji]]*(Tabela2[[#This Row],[Stawka VAT '[%']]]/100)</f>
        <v>1080</v>
      </c>
      <c r="K155" s="77">
        <f>Tabela2[[#This Row],[Koszt netto instalacji]]+Tabela2[[#This Row],[VAT]]</f>
        <v>14580</v>
      </c>
      <c r="L155" s="74"/>
      <c r="M155" s="43"/>
    </row>
    <row r="156" spans="2:13" s="2" customFormat="1" x14ac:dyDescent="0.2">
      <c r="B156" s="29">
        <v>152</v>
      </c>
      <c r="C156" s="17" t="s">
        <v>133</v>
      </c>
      <c r="D156" s="20" t="s">
        <v>175</v>
      </c>
      <c r="E156" s="21">
        <f t="shared" si="1"/>
        <v>4.5</v>
      </c>
      <c r="F156" s="21"/>
      <c r="G156" s="20" t="s">
        <v>153</v>
      </c>
      <c r="H156" s="22" t="s">
        <v>154</v>
      </c>
      <c r="I156" s="47">
        <v>13500</v>
      </c>
      <c r="J156" s="48">
        <f>Tabela2[[#This Row],[Koszt netto instalacji]]*(Tabela2[[#This Row],[Stawka VAT '[%']]]/100)</f>
        <v>1080</v>
      </c>
      <c r="K156" s="77">
        <f>Tabela2[[#This Row],[Koszt netto instalacji]]+Tabela2[[#This Row],[VAT]]</f>
        <v>14580</v>
      </c>
      <c r="L156" s="74"/>
      <c r="M156" s="43"/>
    </row>
    <row r="157" spans="2:13" s="2" customFormat="1" x14ac:dyDescent="0.2">
      <c r="B157" s="29">
        <v>153</v>
      </c>
      <c r="C157" s="17" t="s">
        <v>220</v>
      </c>
      <c r="D157" s="20" t="s">
        <v>175</v>
      </c>
      <c r="E157" s="21">
        <f t="shared" si="1"/>
        <v>4.5</v>
      </c>
      <c r="F157" s="21"/>
      <c r="G157" s="20" t="s">
        <v>153</v>
      </c>
      <c r="H157" s="22" t="s">
        <v>154</v>
      </c>
      <c r="I157" s="47">
        <v>13500</v>
      </c>
      <c r="J157" s="48">
        <f>Tabela2[[#This Row],[Koszt netto instalacji]]*(Tabela2[[#This Row],[Stawka VAT '[%']]]/100)</f>
        <v>1080</v>
      </c>
      <c r="K157" s="77">
        <f>Tabela2[[#This Row],[Koszt netto instalacji]]+Tabela2[[#This Row],[VAT]]</f>
        <v>14580</v>
      </c>
      <c r="L157" s="74" t="s">
        <v>236</v>
      </c>
      <c r="M157" s="43"/>
    </row>
    <row r="158" spans="2:13" s="2" customFormat="1" x14ac:dyDescent="0.2">
      <c r="B158" s="29">
        <v>154</v>
      </c>
      <c r="C158" s="17" t="s">
        <v>173</v>
      </c>
      <c r="D158" s="20" t="s">
        <v>176</v>
      </c>
      <c r="E158" s="20"/>
      <c r="F158" s="20">
        <v>7.28</v>
      </c>
      <c r="G158" s="20" t="s">
        <v>153</v>
      </c>
      <c r="H158" s="22" t="s">
        <v>154</v>
      </c>
      <c r="I158" s="47">
        <v>36400</v>
      </c>
      <c r="J158" s="48">
        <f>Tabela2[[#This Row],[Koszt netto instalacji]]*(Tabela2[[#This Row],[Stawka VAT '[%']]]/100)</f>
        <v>2912</v>
      </c>
      <c r="K158" s="77">
        <f>Tabela2[[#This Row],[Koszt netto instalacji]]+Tabela2[[#This Row],[VAT]]</f>
        <v>39312</v>
      </c>
      <c r="L158" s="74" t="s">
        <v>236</v>
      </c>
      <c r="M158" s="43"/>
    </row>
    <row r="159" spans="2:13" s="2" customFormat="1" x14ac:dyDescent="0.2">
      <c r="B159" s="29">
        <v>155</v>
      </c>
      <c r="C159" s="17" t="s">
        <v>172</v>
      </c>
      <c r="D159" s="20" t="s">
        <v>176</v>
      </c>
      <c r="E159" s="20"/>
      <c r="F159" s="20">
        <v>7.28</v>
      </c>
      <c r="G159" s="20" t="s">
        <v>153</v>
      </c>
      <c r="H159" s="22" t="s">
        <v>154</v>
      </c>
      <c r="I159" s="47">
        <v>36400</v>
      </c>
      <c r="J159" s="48">
        <f>Tabela2[[#This Row],[Koszt netto instalacji]]*(Tabela2[[#This Row],[Stawka VAT '[%']]]/100)</f>
        <v>2912</v>
      </c>
      <c r="K159" s="77">
        <f>Tabela2[[#This Row],[Koszt netto instalacji]]+Tabela2[[#This Row],[VAT]]</f>
        <v>39312</v>
      </c>
      <c r="L159" s="74" t="s">
        <v>236</v>
      </c>
      <c r="M159" s="43"/>
    </row>
    <row r="160" spans="2:13" s="2" customFormat="1" x14ac:dyDescent="0.2">
      <c r="B160" s="29">
        <v>156</v>
      </c>
      <c r="C160" s="17" t="s">
        <v>171</v>
      </c>
      <c r="D160" s="17" t="s">
        <v>176</v>
      </c>
      <c r="E160" s="21"/>
      <c r="F160" s="20">
        <v>6.16</v>
      </c>
      <c r="G160" s="20" t="s">
        <v>153</v>
      </c>
      <c r="H160" s="22" t="s">
        <v>154</v>
      </c>
      <c r="I160" s="47">
        <v>30800</v>
      </c>
      <c r="J160" s="48">
        <f>Tabela2[[#This Row],[Koszt netto instalacji]]*(Tabela2[[#This Row],[Stawka VAT '[%']]]/100)</f>
        <v>2464</v>
      </c>
      <c r="K160" s="77">
        <f>Tabela2[[#This Row],[Koszt netto instalacji]]+Tabela2[[#This Row],[VAT]]</f>
        <v>33264</v>
      </c>
      <c r="L160" s="74" t="s">
        <v>236</v>
      </c>
      <c r="M160" s="43"/>
    </row>
    <row r="161" spans="2:13" s="2" customFormat="1" x14ac:dyDescent="0.2">
      <c r="B161" s="29">
        <v>157</v>
      </c>
      <c r="C161" s="17" t="s">
        <v>221</v>
      </c>
      <c r="D161" s="20" t="s">
        <v>176</v>
      </c>
      <c r="E161" s="20"/>
      <c r="F161" s="20">
        <v>3.92</v>
      </c>
      <c r="G161" s="20" t="s">
        <v>161</v>
      </c>
      <c r="H161" s="22" t="s">
        <v>154</v>
      </c>
      <c r="I161" s="47">
        <v>19600</v>
      </c>
      <c r="J161" s="48">
        <f>Tabela2[[#This Row],[Koszt netto instalacji]]*(Tabela2[[#This Row],[Stawka VAT '[%']]]/100)</f>
        <v>1568</v>
      </c>
      <c r="K161" s="77">
        <f>Tabela2[[#This Row],[Koszt netto instalacji]]+Tabela2[[#This Row],[VAT]]</f>
        <v>21168</v>
      </c>
      <c r="L161" s="74" t="s">
        <v>236</v>
      </c>
      <c r="M161" s="43"/>
    </row>
    <row r="162" spans="2:13" s="2" customFormat="1" x14ac:dyDescent="0.2">
      <c r="B162" s="29">
        <v>158</v>
      </c>
      <c r="C162" s="17" t="s">
        <v>134</v>
      </c>
      <c r="D162" s="20" t="s">
        <v>175</v>
      </c>
      <c r="E162" s="20" t="s">
        <v>222</v>
      </c>
      <c r="F162" s="21"/>
      <c r="G162" s="20" t="s">
        <v>161</v>
      </c>
      <c r="H162" s="22" t="s">
        <v>154</v>
      </c>
      <c r="I162" s="47">
        <v>18000</v>
      </c>
      <c r="J162" s="48">
        <f>Tabela2[[#This Row],[Koszt netto instalacji]]*(Tabela2[[#This Row],[Stawka VAT '[%']]]/100)</f>
        <v>1440</v>
      </c>
      <c r="K162" s="77">
        <f>Tabela2[[#This Row],[Koszt netto instalacji]]+Tabela2[[#This Row],[VAT]]</f>
        <v>19440</v>
      </c>
      <c r="L162" s="74"/>
      <c r="M162" s="43"/>
    </row>
    <row r="163" spans="2:13" x14ac:dyDescent="0.2">
      <c r="B163" s="29">
        <v>159</v>
      </c>
      <c r="C163" s="17" t="s">
        <v>136</v>
      </c>
      <c r="D163" s="20" t="s">
        <v>175</v>
      </c>
      <c r="E163" s="21">
        <f>3*1.5</f>
        <v>4.5</v>
      </c>
      <c r="F163" s="21"/>
      <c r="G163" s="20" t="s">
        <v>153</v>
      </c>
      <c r="H163" s="22" t="s">
        <v>154</v>
      </c>
      <c r="I163" s="47">
        <v>13500</v>
      </c>
      <c r="J163" s="48">
        <f>Tabela2[[#This Row],[Koszt netto instalacji]]*(Tabela2[[#This Row],[Stawka VAT '[%']]]/100)</f>
        <v>1080</v>
      </c>
      <c r="K163" s="77">
        <f>Tabela2[[#This Row],[Koszt netto instalacji]]+Tabela2[[#This Row],[VAT]]</f>
        <v>14580</v>
      </c>
      <c r="L163" s="74"/>
      <c r="M163" s="43"/>
    </row>
    <row r="164" spans="2:13" x14ac:dyDescent="0.2">
      <c r="B164" s="29">
        <v>160</v>
      </c>
      <c r="C164" s="17" t="s">
        <v>137</v>
      </c>
      <c r="D164" s="20" t="s">
        <v>176</v>
      </c>
      <c r="E164" s="20"/>
      <c r="F164" s="20">
        <v>3.36</v>
      </c>
      <c r="G164" s="20" t="s">
        <v>153</v>
      </c>
      <c r="H164" s="22" t="s">
        <v>154</v>
      </c>
      <c r="I164" s="47">
        <v>16800</v>
      </c>
      <c r="J164" s="48">
        <f>Tabela2[[#This Row],[Koszt netto instalacji]]*(Tabela2[[#This Row],[Stawka VAT '[%']]]/100)</f>
        <v>1344</v>
      </c>
      <c r="K164" s="77">
        <f>Tabela2[[#This Row],[Koszt netto instalacji]]+Tabela2[[#This Row],[VAT]]</f>
        <v>18144</v>
      </c>
      <c r="L164" s="74"/>
      <c r="M164" s="43"/>
    </row>
    <row r="165" spans="2:13" x14ac:dyDescent="0.2">
      <c r="B165" s="29">
        <v>161</v>
      </c>
      <c r="C165" s="17" t="s">
        <v>138</v>
      </c>
      <c r="D165" s="20" t="s">
        <v>176</v>
      </c>
      <c r="E165" s="20"/>
      <c r="F165" s="20">
        <v>10.08</v>
      </c>
      <c r="G165" s="20" t="s">
        <v>153</v>
      </c>
      <c r="H165" s="22" t="s">
        <v>154</v>
      </c>
      <c r="I165" s="47">
        <v>50400</v>
      </c>
      <c r="J165" s="48">
        <f>Tabela2[[#This Row],[Koszt netto instalacji]]*(Tabela2[[#This Row],[Stawka VAT '[%']]]/100)</f>
        <v>4032</v>
      </c>
      <c r="K165" s="77">
        <f>Tabela2[[#This Row],[Koszt netto instalacji]]+Tabela2[[#This Row],[VAT]]</f>
        <v>54432</v>
      </c>
      <c r="L165" s="74"/>
      <c r="M165" s="43"/>
    </row>
    <row r="166" spans="2:13" s="3" customFormat="1" x14ac:dyDescent="0.2">
      <c r="B166" s="29">
        <v>162</v>
      </c>
      <c r="C166" s="18" t="s">
        <v>139</v>
      </c>
      <c r="D166" s="20" t="s">
        <v>176</v>
      </c>
      <c r="E166" s="25"/>
      <c r="F166" s="25">
        <v>5.04</v>
      </c>
      <c r="G166" s="25" t="s">
        <v>153</v>
      </c>
      <c r="H166" s="26" t="s">
        <v>154</v>
      </c>
      <c r="I166" s="47">
        <v>25200</v>
      </c>
      <c r="J166" s="49">
        <f>Tabela2[[#This Row],[Koszt netto instalacji]]*(Tabela2[[#This Row],[Stawka VAT '[%']]]/100)</f>
        <v>2016</v>
      </c>
      <c r="K166" s="77">
        <f>Tabela2[[#This Row],[Koszt netto instalacji]]+Tabela2[[#This Row],[VAT]]</f>
        <v>27216</v>
      </c>
      <c r="L166" s="74"/>
      <c r="M166" s="46"/>
    </row>
    <row r="167" spans="2:13" x14ac:dyDescent="0.2">
      <c r="B167" s="29">
        <v>163</v>
      </c>
      <c r="C167" s="17" t="s">
        <v>140</v>
      </c>
      <c r="D167" s="20" t="s">
        <v>176</v>
      </c>
      <c r="E167" s="20"/>
      <c r="F167" s="21">
        <v>2.8</v>
      </c>
      <c r="G167" s="20" t="s">
        <v>153</v>
      </c>
      <c r="H167" s="22" t="s">
        <v>154</v>
      </c>
      <c r="I167" s="47">
        <v>14000</v>
      </c>
      <c r="J167" s="48">
        <f>Tabela2[[#This Row],[Koszt netto instalacji]]*(Tabela2[[#This Row],[Stawka VAT '[%']]]/100)</f>
        <v>1120</v>
      </c>
      <c r="K167" s="77">
        <f>Tabela2[[#This Row],[Koszt netto instalacji]]+Tabela2[[#This Row],[VAT]]</f>
        <v>15120</v>
      </c>
      <c r="L167" s="74"/>
      <c r="M167" s="43"/>
    </row>
    <row r="168" spans="2:13" x14ac:dyDescent="0.2">
      <c r="B168" s="29">
        <v>164</v>
      </c>
      <c r="C168" s="17" t="s">
        <v>141</v>
      </c>
      <c r="D168" s="20" t="s">
        <v>176</v>
      </c>
      <c r="E168" s="20"/>
      <c r="F168" s="21">
        <v>5.04</v>
      </c>
      <c r="G168" s="20" t="s">
        <v>153</v>
      </c>
      <c r="H168" s="22" t="s">
        <v>154</v>
      </c>
      <c r="I168" s="47">
        <v>25200</v>
      </c>
      <c r="J168" s="48">
        <f>Tabela2[[#This Row],[Koszt netto instalacji]]*(Tabela2[[#This Row],[Stawka VAT '[%']]]/100)</f>
        <v>2016</v>
      </c>
      <c r="K168" s="77">
        <f>Tabela2[[#This Row],[Koszt netto instalacji]]+Tabela2[[#This Row],[VAT]]</f>
        <v>27216</v>
      </c>
      <c r="L168" s="74"/>
      <c r="M168" s="43"/>
    </row>
    <row r="169" spans="2:13" s="2" customFormat="1" x14ac:dyDescent="0.2">
      <c r="B169" s="29">
        <v>165</v>
      </c>
      <c r="C169" s="17" t="s">
        <v>142</v>
      </c>
      <c r="D169" s="20" t="s">
        <v>176</v>
      </c>
      <c r="E169" s="20"/>
      <c r="F169" s="21">
        <v>4.4800000000000004</v>
      </c>
      <c r="G169" s="20" t="s">
        <v>153</v>
      </c>
      <c r="H169" s="22" t="s">
        <v>154</v>
      </c>
      <c r="I169" s="47">
        <v>22400.000000000004</v>
      </c>
      <c r="J169" s="48">
        <f>Tabela2[[#This Row],[Koszt netto instalacji]]*(Tabela2[[#This Row],[Stawka VAT '[%']]]/100)</f>
        <v>1792.0000000000002</v>
      </c>
      <c r="K169" s="77">
        <f>Tabela2[[#This Row],[Koszt netto instalacji]]+Tabela2[[#This Row],[VAT]]</f>
        <v>24192.000000000004</v>
      </c>
      <c r="L169" s="74"/>
      <c r="M169" s="43"/>
    </row>
    <row r="170" spans="2:13" s="2" customFormat="1" x14ac:dyDescent="0.2">
      <c r="B170" s="29">
        <v>166</v>
      </c>
      <c r="C170" s="17" t="s">
        <v>143</v>
      </c>
      <c r="D170" s="20" t="s">
        <v>176</v>
      </c>
      <c r="E170" s="20"/>
      <c r="F170" s="20">
        <v>3.92</v>
      </c>
      <c r="G170" s="20" t="s">
        <v>153</v>
      </c>
      <c r="H170" s="22" t="s">
        <v>154</v>
      </c>
      <c r="I170" s="47">
        <v>19600</v>
      </c>
      <c r="J170" s="48">
        <f>Tabela2[[#This Row],[Koszt netto instalacji]]*(Tabela2[[#This Row],[Stawka VAT '[%']]]/100)</f>
        <v>1568</v>
      </c>
      <c r="K170" s="77">
        <f>Tabela2[[#This Row],[Koszt netto instalacji]]+Tabela2[[#This Row],[VAT]]</f>
        <v>21168</v>
      </c>
      <c r="L170" s="74"/>
      <c r="M170" s="43"/>
    </row>
    <row r="171" spans="2:13" x14ac:dyDescent="0.2">
      <c r="B171" s="29">
        <v>167</v>
      </c>
      <c r="C171" s="17" t="s">
        <v>144</v>
      </c>
      <c r="D171" s="20" t="s">
        <v>176</v>
      </c>
      <c r="E171" s="20"/>
      <c r="F171" s="21">
        <v>4.4800000000000004</v>
      </c>
      <c r="G171" s="20" t="s">
        <v>153</v>
      </c>
      <c r="H171" s="22" t="s">
        <v>154</v>
      </c>
      <c r="I171" s="47">
        <v>22400.000000000004</v>
      </c>
      <c r="J171" s="48">
        <f>Tabela2[[#This Row],[Koszt netto instalacji]]*(Tabela2[[#This Row],[Stawka VAT '[%']]]/100)</f>
        <v>1792.0000000000002</v>
      </c>
      <c r="K171" s="77">
        <f>Tabela2[[#This Row],[Koszt netto instalacji]]+Tabela2[[#This Row],[VAT]]</f>
        <v>24192.000000000004</v>
      </c>
      <c r="L171" s="74"/>
      <c r="M171" s="43"/>
    </row>
    <row r="172" spans="2:13" s="2" customFormat="1" x14ac:dyDescent="0.2">
      <c r="B172" s="29">
        <v>168</v>
      </c>
      <c r="C172" s="17" t="s">
        <v>145</v>
      </c>
      <c r="D172" s="20" t="s">
        <v>176</v>
      </c>
      <c r="E172" s="20"/>
      <c r="F172" s="20">
        <v>10.08</v>
      </c>
      <c r="G172" s="20" t="s">
        <v>153</v>
      </c>
      <c r="H172" s="22" t="s">
        <v>154</v>
      </c>
      <c r="I172" s="47">
        <v>50400</v>
      </c>
      <c r="J172" s="48">
        <f>Tabela2[[#This Row],[Koszt netto instalacji]]*(Tabela2[[#This Row],[Stawka VAT '[%']]]/100)</f>
        <v>4032</v>
      </c>
      <c r="K172" s="77">
        <f>Tabela2[[#This Row],[Koszt netto instalacji]]+Tabela2[[#This Row],[VAT]]</f>
        <v>54432</v>
      </c>
      <c r="L172" s="74"/>
      <c r="M172" s="43"/>
    </row>
    <row r="173" spans="2:13" x14ac:dyDescent="0.2">
      <c r="B173" s="29">
        <v>169</v>
      </c>
      <c r="C173" s="17" t="s">
        <v>146</v>
      </c>
      <c r="D173" s="20" t="s">
        <v>175</v>
      </c>
      <c r="E173" s="21">
        <f>2*1.5</f>
        <v>3</v>
      </c>
      <c r="F173" s="21"/>
      <c r="G173" s="20" t="s">
        <v>153</v>
      </c>
      <c r="H173" s="22" t="s">
        <v>154</v>
      </c>
      <c r="I173" s="47">
        <v>9000</v>
      </c>
      <c r="J173" s="48">
        <f>Tabela2[[#This Row],[Koszt netto instalacji]]*(Tabela2[[#This Row],[Stawka VAT '[%']]]/100)</f>
        <v>720</v>
      </c>
      <c r="K173" s="77">
        <f>Tabela2[[#This Row],[Koszt netto instalacji]]+Tabela2[[#This Row],[VAT]]</f>
        <v>9720</v>
      </c>
      <c r="L173" s="74"/>
      <c r="M173" s="43"/>
    </row>
    <row r="174" spans="2:13" s="2" customFormat="1" x14ac:dyDescent="0.2">
      <c r="B174" s="29">
        <v>170</v>
      </c>
      <c r="C174" s="17" t="s">
        <v>147</v>
      </c>
      <c r="D174" s="20" t="s">
        <v>176</v>
      </c>
      <c r="E174" s="20"/>
      <c r="F174" s="20">
        <v>3.92</v>
      </c>
      <c r="G174" s="20" t="s">
        <v>153</v>
      </c>
      <c r="H174" s="22" t="s">
        <v>154</v>
      </c>
      <c r="I174" s="47">
        <v>19600</v>
      </c>
      <c r="J174" s="48">
        <f>Tabela2[[#This Row],[Koszt netto instalacji]]*(Tabela2[[#This Row],[Stawka VAT '[%']]]/100)</f>
        <v>1568</v>
      </c>
      <c r="K174" s="77">
        <f>Tabela2[[#This Row],[Koszt netto instalacji]]+Tabela2[[#This Row],[VAT]]</f>
        <v>21168</v>
      </c>
      <c r="L174" s="74"/>
      <c r="M174" s="43"/>
    </row>
    <row r="175" spans="2:13" s="2" customFormat="1" x14ac:dyDescent="0.2">
      <c r="B175" s="29">
        <v>171</v>
      </c>
      <c r="C175" s="17" t="s">
        <v>148</v>
      </c>
      <c r="D175" s="20" t="s">
        <v>175</v>
      </c>
      <c r="E175" s="21">
        <f>3*1.5</f>
        <v>4.5</v>
      </c>
      <c r="F175" s="21"/>
      <c r="G175" s="17" t="s">
        <v>153</v>
      </c>
      <c r="H175" s="23">
        <v>8</v>
      </c>
      <c r="I175" s="47">
        <v>13500</v>
      </c>
      <c r="J175" s="48">
        <f>Tabela2[[#This Row],[Koszt netto instalacji]]*(Tabela2[[#This Row],[Stawka VAT '[%']]]/100)</f>
        <v>1080</v>
      </c>
      <c r="K175" s="77">
        <f>Tabela2[[#This Row],[Koszt netto instalacji]]+Tabela2[[#This Row],[VAT]]</f>
        <v>14580</v>
      </c>
      <c r="L175" s="74"/>
      <c r="M175" s="44"/>
    </row>
    <row r="176" spans="2:13" x14ac:dyDescent="0.2">
      <c r="B176" s="29">
        <v>172</v>
      </c>
      <c r="C176" s="19" t="s">
        <v>149</v>
      </c>
      <c r="D176" s="27" t="s">
        <v>176</v>
      </c>
      <c r="E176" s="27"/>
      <c r="F176" s="41">
        <v>2.8</v>
      </c>
      <c r="G176" s="27" t="s">
        <v>153</v>
      </c>
      <c r="H176" s="28" t="s">
        <v>154</v>
      </c>
      <c r="I176" s="47">
        <v>14000</v>
      </c>
      <c r="J176" s="50">
        <f>Tabela2[[#This Row],[Koszt netto instalacji]]*(Tabela2[[#This Row],[Stawka VAT '[%']]]/100)</f>
        <v>1120</v>
      </c>
      <c r="K176" s="78">
        <f>Tabela2[[#This Row],[Koszt netto instalacji]]+Tabela2[[#This Row],[VAT]]</f>
        <v>15120</v>
      </c>
      <c r="L176" s="76"/>
      <c r="M176" s="43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8" scale="47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"/>
  <sheetViews>
    <sheetView view="pageBreakPreview" zoomScaleNormal="100" zoomScaleSheetLayoutView="100" workbookViewId="0">
      <selection activeCell="F13" sqref="F13"/>
    </sheetView>
  </sheetViews>
  <sheetFormatPr defaultRowHeight="15" x14ac:dyDescent="0.25"/>
  <cols>
    <col min="1" max="1" width="2.85546875" customWidth="1"/>
    <col min="2" max="2" width="41.7109375" bestFit="1" customWidth="1"/>
    <col min="4" max="4" width="9.85546875" bestFit="1" customWidth="1"/>
    <col min="5" max="5" width="3.5703125" customWidth="1"/>
    <col min="6" max="6" width="34.28515625" customWidth="1"/>
    <col min="7" max="7" width="14.85546875" bestFit="1" customWidth="1"/>
    <col min="8" max="8" width="13.42578125" bestFit="1" customWidth="1"/>
    <col min="9" max="9" width="14.85546875" bestFit="1" customWidth="1"/>
  </cols>
  <sheetData>
    <row r="1" spans="2:9" ht="16.5" customHeight="1" thickBot="1" x14ac:dyDescent="0.3"/>
    <row r="2" spans="2:9" ht="16.5" customHeight="1" thickBot="1" x14ac:dyDescent="0.3">
      <c r="B2" s="71" t="s">
        <v>188</v>
      </c>
      <c r="C2" s="72"/>
      <c r="D2" s="73"/>
      <c r="F2" s="71" t="s">
        <v>227</v>
      </c>
      <c r="G2" s="72"/>
      <c r="H2" s="72"/>
      <c r="I2" s="73"/>
    </row>
    <row r="3" spans="2:9" ht="16.5" customHeight="1" thickBot="1" x14ac:dyDescent="0.3"/>
    <row r="4" spans="2:9" ht="16.5" customHeight="1" x14ac:dyDescent="0.25">
      <c r="B4" s="14" t="s">
        <v>185</v>
      </c>
      <c r="C4" s="15" t="s">
        <v>186</v>
      </c>
      <c r="D4" s="16" t="s">
        <v>187</v>
      </c>
      <c r="F4" s="14" t="s">
        <v>185</v>
      </c>
      <c r="G4" s="15" t="s">
        <v>232</v>
      </c>
      <c r="H4" s="51" t="s">
        <v>152</v>
      </c>
      <c r="I4" s="16" t="s">
        <v>233</v>
      </c>
    </row>
    <row r="5" spans="2:9" x14ac:dyDescent="0.25">
      <c r="B5" s="9" t="s">
        <v>183</v>
      </c>
      <c r="C5" s="4">
        <v>179</v>
      </c>
      <c r="D5" s="10" t="s">
        <v>184</v>
      </c>
      <c r="F5" s="9" t="s">
        <v>228</v>
      </c>
      <c r="G5" s="52">
        <v>3231200</v>
      </c>
      <c r="H5" s="53">
        <v>292516</v>
      </c>
      <c r="I5" s="54">
        <f>H5+G5</f>
        <v>3523716</v>
      </c>
    </row>
    <row r="6" spans="2:9" x14ac:dyDescent="0.25">
      <c r="B6" s="9" t="s">
        <v>189</v>
      </c>
      <c r="C6" s="4">
        <v>7</v>
      </c>
      <c r="D6" s="10" t="s">
        <v>190</v>
      </c>
      <c r="F6" s="9" t="s">
        <v>229</v>
      </c>
      <c r="G6" s="52">
        <v>301500</v>
      </c>
      <c r="H6" s="53">
        <v>26145</v>
      </c>
      <c r="I6" s="54">
        <f>H6+G6</f>
        <v>327645</v>
      </c>
    </row>
    <row r="7" spans="2:9" ht="15.75" thickBot="1" x14ac:dyDescent="0.3">
      <c r="B7" s="9" t="s">
        <v>191</v>
      </c>
      <c r="C7" s="4">
        <v>172</v>
      </c>
      <c r="D7" s="10" t="s">
        <v>184</v>
      </c>
      <c r="F7" s="11" t="s">
        <v>230</v>
      </c>
      <c r="G7" s="55">
        <v>472000</v>
      </c>
      <c r="H7" s="56">
        <v>37760</v>
      </c>
      <c r="I7" s="57">
        <f>G7+H7</f>
        <v>509760</v>
      </c>
    </row>
    <row r="8" spans="2:9" ht="15.75" thickBot="1" x14ac:dyDescent="0.3">
      <c r="B8" s="9" t="s">
        <v>193</v>
      </c>
      <c r="C8" s="4">
        <v>134</v>
      </c>
      <c r="D8" s="10" t="s">
        <v>184</v>
      </c>
      <c r="G8" s="58">
        <f t="shared" ref="G8:H8" si="0">SUM(G5:G7)</f>
        <v>4004700</v>
      </c>
      <c r="H8" s="58">
        <f t="shared" si="0"/>
        <v>356421</v>
      </c>
      <c r="I8" s="58">
        <f>SUM(I5:I7)</f>
        <v>4361121</v>
      </c>
    </row>
    <row r="9" spans="2:9" ht="15.75" thickTop="1" x14ac:dyDescent="0.25">
      <c r="B9" s="9" t="s">
        <v>192</v>
      </c>
      <c r="C9" s="4">
        <v>24</v>
      </c>
      <c r="D9" s="10" t="s">
        <v>197</v>
      </c>
    </row>
    <row r="10" spans="2:9" x14ac:dyDescent="0.25">
      <c r="B10" s="9" t="s">
        <v>194</v>
      </c>
      <c r="C10" s="4">
        <v>14</v>
      </c>
      <c r="D10" s="10" t="s">
        <v>184</v>
      </c>
    </row>
    <row r="11" spans="2:9" x14ac:dyDescent="0.25">
      <c r="B11" s="9" t="s">
        <v>195</v>
      </c>
      <c r="C11" s="4">
        <v>641.76</v>
      </c>
      <c r="D11" s="10" t="s">
        <v>196</v>
      </c>
    </row>
    <row r="12" spans="2:9" x14ac:dyDescent="0.25">
      <c r="B12" s="9" t="s">
        <v>198</v>
      </c>
      <c r="C12" s="4">
        <v>94.5</v>
      </c>
      <c r="D12" s="10" t="s">
        <v>196</v>
      </c>
    </row>
    <row r="13" spans="2:9" x14ac:dyDescent="0.25">
      <c r="B13" s="9" t="s">
        <v>199</v>
      </c>
      <c r="C13" s="4">
        <v>167.3</v>
      </c>
      <c r="D13" s="10" t="s">
        <v>196</v>
      </c>
    </row>
    <row r="14" spans="2:9" x14ac:dyDescent="0.25">
      <c r="B14" s="82" t="s">
        <v>200</v>
      </c>
      <c r="C14" s="83"/>
      <c r="D14" s="84"/>
    </row>
    <row r="15" spans="2:9" x14ac:dyDescent="0.25">
      <c r="B15" s="9" t="s">
        <v>193</v>
      </c>
      <c r="C15" s="4">
        <v>120</v>
      </c>
      <c r="D15" s="10" t="s">
        <v>184</v>
      </c>
    </row>
    <row r="16" spans="2:9" x14ac:dyDescent="0.25">
      <c r="B16" s="9" t="s">
        <v>192</v>
      </c>
      <c r="C16" s="4">
        <v>30</v>
      </c>
      <c r="D16" s="10" t="s">
        <v>197</v>
      </c>
    </row>
    <row r="17" spans="2:4" x14ac:dyDescent="0.25">
      <c r="B17" s="9" t="s">
        <v>194</v>
      </c>
      <c r="C17" s="4">
        <v>29</v>
      </c>
      <c r="D17" s="10" t="s">
        <v>184</v>
      </c>
    </row>
    <row r="18" spans="2:4" x14ac:dyDescent="0.25">
      <c r="B18" s="9" t="s">
        <v>198</v>
      </c>
      <c r="C18" s="4">
        <v>539.25</v>
      </c>
      <c r="D18" s="10" t="s">
        <v>196</v>
      </c>
    </row>
    <row r="19" spans="2:4" x14ac:dyDescent="0.25">
      <c r="B19" s="9" t="s">
        <v>195</v>
      </c>
      <c r="C19" s="4">
        <v>285.87</v>
      </c>
      <c r="D19" s="10" t="s">
        <v>196</v>
      </c>
    </row>
    <row r="20" spans="2:4" ht="15.75" thickBot="1" x14ac:dyDescent="0.3">
      <c r="B20" s="11" t="s">
        <v>199</v>
      </c>
      <c r="C20" s="12">
        <v>367.91</v>
      </c>
      <c r="D20" s="13" t="s">
        <v>196</v>
      </c>
    </row>
  </sheetData>
  <mergeCells count="1">
    <mergeCell ref="B14:D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view="pageBreakPreview" zoomScale="150" zoomScaleNormal="100" zoomScaleSheetLayoutView="150" workbookViewId="0">
      <selection activeCell="F5" sqref="F5"/>
    </sheetView>
  </sheetViews>
  <sheetFormatPr defaultRowHeight="15" x14ac:dyDescent="0.25"/>
  <cols>
    <col min="1" max="1" width="2.85546875" customWidth="1"/>
    <col min="3" max="4" width="14.28515625" customWidth="1"/>
    <col min="5" max="6" width="21.42578125" customWidth="1"/>
  </cols>
  <sheetData>
    <row r="1" spans="2:6" ht="15.75" thickBot="1" x14ac:dyDescent="0.3"/>
    <row r="2" spans="2:6" ht="19.5" thickBot="1" x14ac:dyDescent="0.35">
      <c r="B2" s="6"/>
      <c r="C2" s="7" t="s">
        <v>223</v>
      </c>
      <c r="D2" s="7"/>
      <c r="E2" s="7"/>
      <c r="F2" s="8"/>
    </row>
    <row r="3" spans="2:6" ht="15.75" thickBot="1" x14ac:dyDescent="0.3"/>
    <row r="4" spans="2:6" ht="25.5" x14ac:dyDescent="0.25">
      <c r="B4" s="59" t="s">
        <v>164</v>
      </c>
      <c r="C4" s="60" t="s">
        <v>162</v>
      </c>
      <c r="D4" s="60" t="s">
        <v>150</v>
      </c>
      <c r="E4" s="60" t="s">
        <v>178</v>
      </c>
      <c r="F4" s="61" t="s">
        <v>179</v>
      </c>
    </row>
    <row r="5" spans="2:6" x14ac:dyDescent="0.25">
      <c r="B5" s="79">
        <v>11</v>
      </c>
      <c r="C5" s="80" t="s">
        <v>9</v>
      </c>
      <c r="D5" s="80" t="s">
        <v>174</v>
      </c>
      <c r="E5" s="80">
        <v>0</v>
      </c>
      <c r="F5" s="81">
        <v>5</v>
      </c>
    </row>
    <row r="6" spans="2:6" ht="25.5" x14ac:dyDescent="0.25">
      <c r="B6" s="62">
        <v>34</v>
      </c>
      <c r="C6" s="38" t="s">
        <v>28</v>
      </c>
      <c r="D6" s="39" t="s">
        <v>174</v>
      </c>
      <c r="E6" s="39">
        <v>12.8</v>
      </c>
      <c r="F6" s="63">
        <v>0</v>
      </c>
    </row>
    <row r="7" spans="2:6" x14ac:dyDescent="0.25">
      <c r="B7" s="64">
        <v>70</v>
      </c>
      <c r="C7" s="36" t="s">
        <v>57</v>
      </c>
      <c r="D7" s="37" t="s">
        <v>174</v>
      </c>
      <c r="E7" s="37">
        <v>19.89</v>
      </c>
      <c r="F7" s="65">
        <v>0</v>
      </c>
    </row>
    <row r="8" spans="2:6" ht="25.5" x14ac:dyDescent="0.25">
      <c r="B8" s="62">
        <v>87</v>
      </c>
      <c r="C8" s="38" t="s">
        <v>210</v>
      </c>
      <c r="D8" s="39" t="s">
        <v>174</v>
      </c>
      <c r="E8" s="39">
        <v>11.19</v>
      </c>
      <c r="F8" s="63">
        <v>0</v>
      </c>
    </row>
    <row r="9" spans="2:6" ht="25.5" x14ac:dyDescent="0.25">
      <c r="B9" s="64">
        <v>148</v>
      </c>
      <c r="C9" s="36" t="s">
        <v>125</v>
      </c>
      <c r="D9" s="37" t="s">
        <v>174</v>
      </c>
      <c r="E9" s="37">
        <v>9.4499999999999993</v>
      </c>
      <c r="F9" s="65">
        <v>0</v>
      </c>
    </row>
    <row r="10" spans="2:6" x14ac:dyDescent="0.25">
      <c r="B10" s="62">
        <v>151</v>
      </c>
      <c r="C10" s="38" t="s">
        <v>127</v>
      </c>
      <c r="D10" s="39" t="s">
        <v>174</v>
      </c>
      <c r="E10" s="38">
        <v>0</v>
      </c>
      <c r="F10" s="66">
        <v>4</v>
      </c>
    </row>
    <row r="11" spans="2:6" ht="39" thickBot="1" x14ac:dyDescent="0.3">
      <c r="B11" s="67">
        <v>165</v>
      </c>
      <c r="C11" s="68" t="s">
        <v>135</v>
      </c>
      <c r="D11" s="69" t="s">
        <v>174</v>
      </c>
      <c r="E11" s="69">
        <v>0</v>
      </c>
      <c r="F11" s="70">
        <v>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3"/>
  <sheetViews>
    <sheetView view="pageBreakPreview" zoomScale="90" zoomScaleNormal="85" zoomScaleSheetLayoutView="90" workbookViewId="0">
      <selection activeCell="B15" sqref="B15:J15"/>
    </sheetView>
  </sheetViews>
  <sheetFormatPr defaultRowHeight="12.75" x14ac:dyDescent="0.2"/>
  <cols>
    <col min="1" max="1" width="3" style="1" customWidth="1"/>
    <col min="2" max="2" width="4.85546875" style="1" customWidth="1"/>
    <col min="3" max="3" width="27.5703125" style="1" customWidth="1"/>
    <col min="4" max="4" width="20.28515625" style="1" customWidth="1"/>
    <col min="5" max="6" width="27.140625" style="1" customWidth="1"/>
    <col min="7" max="8" width="28.85546875" style="1" customWidth="1"/>
    <col min="9" max="9" width="28.5703125" style="1" customWidth="1"/>
    <col min="10" max="10" width="26.28515625" style="1" customWidth="1"/>
    <col min="11" max="11" width="18.5703125" style="1" customWidth="1"/>
    <col min="12" max="16384" width="9.140625" style="1"/>
  </cols>
  <sheetData>
    <row r="1" spans="2:11" ht="13.5" thickBot="1" x14ac:dyDescent="0.25"/>
    <row r="2" spans="2:11" s="5" customFormat="1" ht="19.5" thickBot="1" x14ac:dyDescent="0.35">
      <c r="B2" s="6"/>
      <c r="C2" s="7" t="s">
        <v>234</v>
      </c>
      <c r="D2" s="7"/>
      <c r="E2" s="7"/>
      <c r="F2" s="7"/>
      <c r="G2" s="7"/>
      <c r="H2" s="7"/>
      <c r="I2" s="7"/>
      <c r="J2" s="7"/>
      <c r="K2" s="8"/>
    </row>
    <row r="4" spans="2:11" s="32" customFormat="1" ht="25.5" x14ac:dyDescent="0.25">
      <c r="B4" s="33" t="s">
        <v>164</v>
      </c>
      <c r="C4" s="34" t="s">
        <v>162</v>
      </c>
      <c r="D4" s="34" t="s">
        <v>150</v>
      </c>
      <c r="E4" s="34" t="s">
        <v>178</v>
      </c>
      <c r="F4" s="34" t="s">
        <v>179</v>
      </c>
      <c r="G4" s="34" t="s">
        <v>181</v>
      </c>
      <c r="H4" s="34" t="s">
        <v>180</v>
      </c>
      <c r="I4" s="34" t="s">
        <v>165</v>
      </c>
      <c r="J4" s="34" t="s">
        <v>151</v>
      </c>
      <c r="K4" s="35" t="s">
        <v>163</v>
      </c>
    </row>
    <row r="5" spans="2:11" s="2" customFormat="1" x14ac:dyDescent="0.2">
      <c r="B5" s="29">
        <v>1</v>
      </c>
      <c r="C5" s="17" t="s">
        <v>0</v>
      </c>
      <c r="D5" s="20" t="s">
        <v>176</v>
      </c>
      <c r="E5" s="20">
        <v>0</v>
      </c>
      <c r="F5" s="20">
        <v>6.5</v>
      </c>
      <c r="G5" s="20"/>
      <c r="H5" s="21">
        <v>5.04</v>
      </c>
      <c r="I5" s="20" t="s">
        <v>166</v>
      </c>
      <c r="J5" s="20" t="s">
        <v>155</v>
      </c>
      <c r="K5" s="22" t="s">
        <v>156</v>
      </c>
    </row>
    <row r="6" spans="2:11" x14ac:dyDescent="0.2">
      <c r="B6" s="29">
        <v>2</v>
      </c>
      <c r="C6" s="17" t="s">
        <v>1</v>
      </c>
      <c r="D6" s="20" t="s">
        <v>176</v>
      </c>
      <c r="E6" s="20">
        <v>0</v>
      </c>
      <c r="F6" s="20">
        <v>14</v>
      </c>
      <c r="G6" s="20"/>
      <c r="H6" s="21">
        <v>2.8</v>
      </c>
      <c r="I6" s="20" t="s">
        <v>166</v>
      </c>
      <c r="J6" s="20" t="s">
        <v>155</v>
      </c>
      <c r="K6" s="22" t="s">
        <v>156</v>
      </c>
    </row>
    <row r="7" spans="2:11" x14ac:dyDescent="0.2">
      <c r="B7" s="29">
        <v>3</v>
      </c>
      <c r="C7" s="17" t="s">
        <v>2</v>
      </c>
      <c r="D7" s="20" t="s">
        <v>176</v>
      </c>
      <c r="E7" s="20">
        <v>0</v>
      </c>
      <c r="F7" s="20">
        <v>1.5</v>
      </c>
      <c r="G7" s="20"/>
      <c r="H7" s="20">
        <v>2.2400000000000002</v>
      </c>
      <c r="I7" s="20" t="s">
        <v>166</v>
      </c>
      <c r="J7" s="20" t="s">
        <v>158</v>
      </c>
      <c r="K7" s="22" t="s">
        <v>156</v>
      </c>
    </row>
    <row r="8" spans="2:11" x14ac:dyDescent="0.2">
      <c r="B8" s="29">
        <v>4</v>
      </c>
      <c r="C8" s="17" t="s">
        <v>3</v>
      </c>
      <c r="D8" s="20" t="s">
        <v>176</v>
      </c>
      <c r="E8" s="20">
        <v>0</v>
      </c>
      <c r="F8" s="20">
        <v>10.75</v>
      </c>
      <c r="G8" s="20"/>
      <c r="H8" s="20">
        <v>10.08</v>
      </c>
      <c r="I8" s="20" t="s">
        <v>166</v>
      </c>
      <c r="J8" s="20" t="s">
        <v>153</v>
      </c>
      <c r="K8" s="22" t="s">
        <v>154</v>
      </c>
    </row>
    <row r="9" spans="2:11" x14ac:dyDescent="0.2">
      <c r="B9" s="29">
        <v>5</v>
      </c>
      <c r="C9" s="17" t="s">
        <v>4</v>
      </c>
      <c r="D9" s="20" t="s">
        <v>176</v>
      </c>
      <c r="E9" s="20">
        <v>0</v>
      </c>
      <c r="F9" s="20">
        <v>2.5</v>
      </c>
      <c r="G9" s="20"/>
      <c r="H9" s="21">
        <v>5.04</v>
      </c>
      <c r="I9" s="20" t="s">
        <v>166</v>
      </c>
      <c r="J9" s="20" t="s">
        <v>153</v>
      </c>
      <c r="K9" s="22" t="s">
        <v>154</v>
      </c>
    </row>
    <row r="10" spans="2:11" s="2" customFormat="1" x14ac:dyDescent="0.2">
      <c r="B10" s="29">
        <v>6</v>
      </c>
      <c r="C10" s="17" t="s">
        <v>5</v>
      </c>
      <c r="D10" s="20" t="s">
        <v>176</v>
      </c>
      <c r="E10" s="20">
        <v>9.4499999999999993</v>
      </c>
      <c r="F10" s="20">
        <v>0</v>
      </c>
      <c r="G10" s="20"/>
      <c r="H10" s="21">
        <v>5.04</v>
      </c>
      <c r="I10" s="20" t="s">
        <v>166</v>
      </c>
      <c r="J10" s="20" t="s">
        <v>153</v>
      </c>
      <c r="K10" s="22" t="s">
        <v>154</v>
      </c>
    </row>
    <row r="11" spans="2:11" s="2" customFormat="1" x14ac:dyDescent="0.2">
      <c r="B11" s="29">
        <v>7</v>
      </c>
      <c r="C11" s="17" t="s">
        <v>6</v>
      </c>
      <c r="D11" s="20" t="s">
        <v>176</v>
      </c>
      <c r="E11" s="20">
        <v>0</v>
      </c>
      <c r="F11" s="20">
        <v>6.5</v>
      </c>
      <c r="G11" s="20"/>
      <c r="H11" s="20" t="s">
        <v>239</v>
      </c>
      <c r="I11" s="20" t="s">
        <v>166</v>
      </c>
      <c r="J11" s="20" t="s">
        <v>153</v>
      </c>
      <c r="K11" s="22" t="s">
        <v>154</v>
      </c>
    </row>
    <row r="12" spans="2:11" x14ac:dyDescent="0.2">
      <c r="B12" s="29">
        <v>8</v>
      </c>
      <c r="C12" s="17" t="s">
        <v>7</v>
      </c>
      <c r="D12" s="20" t="s">
        <v>176</v>
      </c>
      <c r="E12" s="20">
        <v>0</v>
      </c>
      <c r="F12" s="20">
        <v>3.75</v>
      </c>
      <c r="G12" s="20"/>
      <c r="H12" s="21">
        <v>5.04</v>
      </c>
      <c r="I12" s="20" t="s">
        <v>166</v>
      </c>
      <c r="J12" s="20" t="s">
        <v>153</v>
      </c>
      <c r="K12" s="22" t="s">
        <v>154</v>
      </c>
    </row>
    <row r="13" spans="2:11" x14ac:dyDescent="0.2">
      <c r="B13" s="29">
        <v>9</v>
      </c>
      <c r="C13" s="17" t="s">
        <v>201</v>
      </c>
      <c r="D13" s="20" t="s">
        <v>176</v>
      </c>
      <c r="E13" s="20">
        <v>0</v>
      </c>
      <c r="F13" s="20">
        <v>4</v>
      </c>
      <c r="G13" s="20"/>
      <c r="H13" s="21">
        <v>5.04</v>
      </c>
      <c r="I13" s="20" t="s">
        <v>166</v>
      </c>
      <c r="J13" s="20" t="s">
        <v>153</v>
      </c>
      <c r="K13" s="22" t="s">
        <v>154</v>
      </c>
    </row>
    <row r="14" spans="2:11" x14ac:dyDescent="0.2">
      <c r="B14" s="29">
        <v>10</v>
      </c>
      <c r="C14" s="17" t="s">
        <v>8</v>
      </c>
      <c r="D14" s="20" t="s">
        <v>176</v>
      </c>
      <c r="E14" s="20">
        <v>0</v>
      </c>
      <c r="F14" s="20">
        <v>4.5</v>
      </c>
      <c r="G14" s="20"/>
      <c r="H14" s="21">
        <v>4.4800000000000004</v>
      </c>
      <c r="I14" s="20" t="s">
        <v>167</v>
      </c>
      <c r="J14" s="20" t="s">
        <v>153</v>
      </c>
      <c r="K14" s="22" t="s">
        <v>154</v>
      </c>
    </row>
    <row r="15" spans="2:11" x14ac:dyDescent="0.2">
      <c r="B15" s="29">
        <v>11</v>
      </c>
      <c r="C15" s="17" t="s">
        <v>9</v>
      </c>
      <c r="D15" s="20" t="s">
        <v>176</v>
      </c>
      <c r="E15" s="20">
        <v>0</v>
      </c>
      <c r="F15" s="20">
        <v>5.25</v>
      </c>
      <c r="G15" s="20"/>
      <c r="H15" s="21">
        <v>4.4800000000000004</v>
      </c>
      <c r="I15" s="20" t="s">
        <v>166</v>
      </c>
      <c r="J15" s="20" t="s">
        <v>153</v>
      </c>
      <c r="K15" s="22" t="s">
        <v>154</v>
      </c>
    </row>
    <row r="16" spans="2:11" s="2" customFormat="1" x14ac:dyDescent="0.2">
      <c r="B16" s="29">
        <v>12</v>
      </c>
      <c r="C16" s="17" t="s">
        <v>10</v>
      </c>
      <c r="D16" s="20" t="s">
        <v>176</v>
      </c>
      <c r="E16" s="20">
        <v>7.6</v>
      </c>
      <c r="F16" s="20">
        <v>0</v>
      </c>
      <c r="G16" s="20"/>
      <c r="H16" s="21">
        <v>2.8</v>
      </c>
      <c r="I16" s="20" t="s">
        <v>166</v>
      </c>
      <c r="J16" s="20" t="s">
        <v>153</v>
      </c>
      <c r="K16" s="22" t="s">
        <v>154</v>
      </c>
    </row>
    <row r="17" spans="2:11" x14ac:dyDescent="0.2">
      <c r="B17" s="29">
        <v>13</v>
      </c>
      <c r="C17" s="17" t="s">
        <v>11</v>
      </c>
      <c r="D17" s="20" t="s">
        <v>176</v>
      </c>
      <c r="E17" s="20">
        <v>0</v>
      </c>
      <c r="F17" s="20">
        <v>7.5</v>
      </c>
      <c r="G17" s="20"/>
      <c r="H17" s="20">
        <v>7.28</v>
      </c>
      <c r="I17" s="20" t="s">
        <v>167</v>
      </c>
      <c r="J17" s="20" t="s">
        <v>155</v>
      </c>
      <c r="K17" s="22" t="s">
        <v>156</v>
      </c>
    </row>
    <row r="18" spans="2:11" x14ac:dyDescent="0.2">
      <c r="B18" s="29">
        <v>14</v>
      </c>
      <c r="C18" s="17" t="s">
        <v>12</v>
      </c>
      <c r="D18" s="20" t="s">
        <v>176</v>
      </c>
      <c r="E18" s="20">
        <v>0</v>
      </c>
      <c r="F18" s="20">
        <v>6</v>
      </c>
      <c r="G18" s="20"/>
      <c r="H18" s="20">
        <v>6.16</v>
      </c>
      <c r="I18" s="20" t="s">
        <v>167</v>
      </c>
      <c r="J18" s="20" t="s">
        <v>153</v>
      </c>
      <c r="K18" s="22" t="s">
        <v>154</v>
      </c>
    </row>
    <row r="19" spans="2:11" x14ac:dyDescent="0.2">
      <c r="B19" s="29">
        <v>15</v>
      </c>
      <c r="C19" s="17" t="s">
        <v>13</v>
      </c>
      <c r="D19" s="20" t="s">
        <v>176</v>
      </c>
      <c r="E19" s="20">
        <v>0</v>
      </c>
      <c r="F19" s="20">
        <v>2.75</v>
      </c>
      <c r="G19" s="20"/>
      <c r="H19" s="21">
        <v>2.8</v>
      </c>
      <c r="I19" s="20" t="s">
        <v>166</v>
      </c>
      <c r="J19" s="20" t="s">
        <v>153</v>
      </c>
      <c r="K19" s="22" t="s">
        <v>154</v>
      </c>
    </row>
    <row r="20" spans="2:11" x14ac:dyDescent="0.2">
      <c r="B20" s="29">
        <v>16</v>
      </c>
      <c r="C20" s="17" t="s">
        <v>14</v>
      </c>
      <c r="D20" s="20" t="s">
        <v>176</v>
      </c>
      <c r="E20" s="20">
        <v>0</v>
      </c>
      <c r="F20" s="20">
        <v>2.75</v>
      </c>
      <c r="G20" s="20"/>
      <c r="H20" s="20">
        <v>3.92</v>
      </c>
      <c r="I20" s="20" t="s">
        <v>166</v>
      </c>
      <c r="J20" s="20" t="s">
        <v>153</v>
      </c>
      <c r="K20" s="22" t="s">
        <v>154</v>
      </c>
    </row>
    <row r="21" spans="2:11" x14ac:dyDescent="0.2">
      <c r="B21" s="29">
        <v>17</v>
      </c>
      <c r="C21" s="17" t="s">
        <v>15</v>
      </c>
      <c r="D21" s="20" t="s">
        <v>176</v>
      </c>
      <c r="E21" s="20">
        <v>0</v>
      </c>
      <c r="F21" s="20">
        <v>4</v>
      </c>
      <c r="G21" s="20"/>
      <c r="H21" s="20">
        <v>3.92</v>
      </c>
      <c r="I21" s="20" t="s">
        <v>167</v>
      </c>
      <c r="J21" s="20" t="s">
        <v>153</v>
      </c>
      <c r="K21" s="22" t="s">
        <v>154</v>
      </c>
    </row>
    <row r="22" spans="2:11" s="2" customFormat="1" x14ac:dyDescent="0.2">
      <c r="B22" s="29">
        <v>18</v>
      </c>
      <c r="C22" s="17" t="s">
        <v>16</v>
      </c>
      <c r="D22" s="20" t="s">
        <v>176</v>
      </c>
      <c r="E22" s="20">
        <v>0</v>
      </c>
      <c r="F22" s="20">
        <v>8.5</v>
      </c>
      <c r="G22" s="20"/>
      <c r="H22" s="21">
        <v>5.04</v>
      </c>
      <c r="I22" s="20" t="s">
        <v>166</v>
      </c>
      <c r="J22" s="20" t="s">
        <v>153</v>
      </c>
      <c r="K22" s="22" t="s">
        <v>154</v>
      </c>
    </row>
    <row r="23" spans="2:11" x14ac:dyDescent="0.2">
      <c r="B23" s="29">
        <v>19</v>
      </c>
      <c r="C23" s="17" t="s">
        <v>17</v>
      </c>
      <c r="D23" s="20" t="s">
        <v>176</v>
      </c>
      <c r="E23" s="20">
        <v>0</v>
      </c>
      <c r="F23" s="20">
        <v>4.25</v>
      </c>
      <c r="G23" s="20"/>
      <c r="H23" s="21">
        <v>5.04</v>
      </c>
      <c r="I23" s="20" t="s">
        <v>166</v>
      </c>
      <c r="J23" s="20" t="s">
        <v>153</v>
      </c>
      <c r="K23" s="22" t="s">
        <v>154</v>
      </c>
    </row>
    <row r="24" spans="2:11" x14ac:dyDescent="0.2">
      <c r="B24" s="29">
        <v>20</v>
      </c>
      <c r="C24" s="17" t="s">
        <v>18</v>
      </c>
      <c r="D24" s="20" t="s">
        <v>176</v>
      </c>
      <c r="E24" s="20">
        <v>0</v>
      </c>
      <c r="F24" s="20">
        <v>6.25</v>
      </c>
      <c r="G24" s="20"/>
      <c r="H24" s="20">
        <v>6.16</v>
      </c>
      <c r="I24" s="20" t="s">
        <v>166</v>
      </c>
      <c r="J24" s="20" t="s">
        <v>153</v>
      </c>
      <c r="K24" s="22" t="s">
        <v>154</v>
      </c>
    </row>
    <row r="25" spans="2:11" x14ac:dyDescent="0.2">
      <c r="B25" s="29">
        <v>21</v>
      </c>
      <c r="C25" s="17" t="s">
        <v>19</v>
      </c>
      <c r="D25" s="17" t="s">
        <v>177</v>
      </c>
      <c r="E25" s="17">
        <v>15.86</v>
      </c>
      <c r="F25" s="17">
        <v>0</v>
      </c>
      <c r="G25" s="21">
        <v>13</v>
      </c>
      <c r="H25" s="21"/>
      <c r="I25" s="17" t="s">
        <v>167</v>
      </c>
      <c r="J25" s="17" t="s">
        <v>153</v>
      </c>
      <c r="K25" s="23">
        <v>8</v>
      </c>
    </row>
    <row r="26" spans="2:11" x14ac:dyDescent="0.2">
      <c r="B26" s="29">
        <v>22</v>
      </c>
      <c r="C26" s="17" t="s">
        <v>202</v>
      </c>
      <c r="D26" s="20" t="s">
        <v>176</v>
      </c>
      <c r="E26" s="20">
        <v>0</v>
      </c>
      <c r="F26" s="20">
        <v>10</v>
      </c>
      <c r="G26" s="20"/>
      <c r="H26" s="20">
        <v>6.16</v>
      </c>
      <c r="I26" s="20" t="s">
        <v>166</v>
      </c>
      <c r="J26" s="20" t="s">
        <v>153</v>
      </c>
      <c r="K26" s="22" t="s">
        <v>154</v>
      </c>
    </row>
    <row r="27" spans="2:11" x14ac:dyDescent="0.2">
      <c r="B27" s="29">
        <v>23</v>
      </c>
      <c r="C27" s="17" t="s">
        <v>20</v>
      </c>
      <c r="D27" s="20" t="s">
        <v>176</v>
      </c>
      <c r="E27" s="20">
        <v>0</v>
      </c>
      <c r="F27" s="20">
        <v>1.75</v>
      </c>
      <c r="G27" s="20"/>
      <c r="H27" s="21">
        <v>2.8</v>
      </c>
      <c r="I27" s="20" t="s">
        <v>166</v>
      </c>
      <c r="J27" s="20" t="s">
        <v>153</v>
      </c>
      <c r="K27" s="22" t="s">
        <v>154</v>
      </c>
    </row>
    <row r="28" spans="2:11" s="2" customFormat="1" x14ac:dyDescent="0.2">
      <c r="B28" s="29">
        <v>24</v>
      </c>
      <c r="C28" s="17" t="s">
        <v>21</v>
      </c>
      <c r="D28" s="20" t="s">
        <v>176</v>
      </c>
      <c r="E28" s="20">
        <v>0</v>
      </c>
      <c r="F28" s="20">
        <v>4.5</v>
      </c>
      <c r="G28" s="20"/>
      <c r="H28" s="20">
        <v>6.16</v>
      </c>
      <c r="I28" s="20" t="s">
        <v>166</v>
      </c>
      <c r="J28" s="20" t="s">
        <v>153</v>
      </c>
      <c r="K28" s="22" t="s">
        <v>154</v>
      </c>
    </row>
    <row r="29" spans="2:11" s="2" customFormat="1" x14ac:dyDescent="0.2">
      <c r="B29" s="29">
        <v>25</v>
      </c>
      <c r="C29" s="17" t="s">
        <v>160</v>
      </c>
      <c r="D29" s="20" t="s">
        <v>176</v>
      </c>
      <c r="E29" s="20">
        <v>8.26</v>
      </c>
      <c r="F29" s="20">
        <v>0</v>
      </c>
      <c r="G29" s="20"/>
      <c r="H29" s="20">
        <v>3.92</v>
      </c>
      <c r="I29" s="20" t="s">
        <v>166</v>
      </c>
      <c r="J29" s="20" t="s">
        <v>153</v>
      </c>
      <c r="K29" s="22" t="s">
        <v>154</v>
      </c>
    </row>
    <row r="30" spans="2:11" s="2" customFormat="1" x14ac:dyDescent="0.2">
      <c r="B30" s="29">
        <v>26</v>
      </c>
      <c r="C30" s="17" t="s">
        <v>22</v>
      </c>
      <c r="D30" s="20" t="s">
        <v>176</v>
      </c>
      <c r="E30" s="20">
        <v>7.15</v>
      </c>
      <c r="F30" s="20">
        <v>0</v>
      </c>
      <c r="G30" s="20"/>
      <c r="H30" s="20">
        <v>3.92</v>
      </c>
      <c r="I30" s="20" t="s">
        <v>166</v>
      </c>
      <c r="J30" s="20" t="s">
        <v>153</v>
      </c>
      <c r="K30" s="22" t="s">
        <v>154</v>
      </c>
    </row>
    <row r="31" spans="2:11" x14ac:dyDescent="0.2">
      <c r="B31" s="29">
        <v>27</v>
      </c>
      <c r="C31" s="17" t="s">
        <v>23</v>
      </c>
      <c r="D31" s="20" t="s">
        <v>176</v>
      </c>
      <c r="E31" s="20">
        <v>0</v>
      </c>
      <c r="F31" s="20">
        <v>4</v>
      </c>
      <c r="G31" s="20"/>
      <c r="H31" s="20">
        <v>7.84</v>
      </c>
      <c r="I31" s="20" t="s">
        <v>166</v>
      </c>
      <c r="J31" s="20" t="s">
        <v>153</v>
      </c>
      <c r="K31" s="22" t="s">
        <v>154</v>
      </c>
    </row>
    <row r="32" spans="2:11" x14ac:dyDescent="0.2">
      <c r="B32" s="29">
        <v>28</v>
      </c>
      <c r="C32" s="17" t="s">
        <v>24</v>
      </c>
      <c r="D32" s="20" t="s">
        <v>176</v>
      </c>
      <c r="E32" s="20">
        <v>0</v>
      </c>
      <c r="F32" s="20">
        <v>4</v>
      </c>
      <c r="G32" s="20"/>
      <c r="H32" s="21">
        <v>2.8</v>
      </c>
      <c r="I32" s="20" t="s">
        <v>166</v>
      </c>
      <c r="J32" s="20" t="s">
        <v>158</v>
      </c>
      <c r="K32" s="22" t="s">
        <v>156</v>
      </c>
    </row>
    <row r="33" spans="2:11" x14ac:dyDescent="0.2">
      <c r="B33" s="29">
        <v>29</v>
      </c>
      <c r="C33" s="17" t="s">
        <v>25</v>
      </c>
      <c r="D33" s="20" t="s">
        <v>176</v>
      </c>
      <c r="E33" s="20">
        <v>0</v>
      </c>
      <c r="F33" s="20">
        <v>6</v>
      </c>
      <c r="G33" s="20"/>
      <c r="H33" s="21">
        <v>5.04</v>
      </c>
      <c r="I33" s="20" t="s">
        <v>166</v>
      </c>
      <c r="J33" s="20" t="s">
        <v>157</v>
      </c>
      <c r="K33" s="22" t="s">
        <v>156</v>
      </c>
    </row>
    <row r="34" spans="2:11" x14ac:dyDescent="0.2">
      <c r="B34" s="29">
        <v>30</v>
      </c>
      <c r="C34" s="17" t="s">
        <v>26</v>
      </c>
      <c r="D34" s="20" t="s">
        <v>176</v>
      </c>
      <c r="E34" s="20">
        <v>0</v>
      </c>
      <c r="F34" s="20">
        <v>4</v>
      </c>
      <c r="G34" s="20"/>
      <c r="H34" s="20">
        <v>2.2400000000000002</v>
      </c>
      <c r="I34" s="20" t="s">
        <v>166</v>
      </c>
      <c r="J34" s="20" t="s">
        <v>155</v>
      </c>
      <c r="K34" s="22" t="s">
        <v>156</v>
      </c>
    </row>
    <row r="35" spans="2:11" x14ac:dyDescent="0.2">
      <c r="B35" s="29">
        <v>31</v>
      </c>
      <c r="C35" s="17" t="s">
        <v>203</v>
      </c>
      <c r="D35" s="20" t="s">
        <v>176</v>
      </c>
      <c r="E35" s="20">
        <v>0</v>
      </c>
      <c r="F35" s="20">
        <v>2.5</v>
      </c>
      <c r="G35" s="20"/>
      <c r="H35" s="21">
        <v>2.8</v>
      </c>
      <c r="I35" s="20" t="s">
        <v>166</v>
      </c>
      <c r="J35" s="20" t="s">
        <v>153</v>
      </c>
      <c r="K35" s="22" t="s">
        <v>154</v>
      </c>
    </row>
    <row r="36" spans="2:11" x14ac:dyDescent="0.2">
      <c r="B36" s="29">
        <v>32</v>
      </c>
      <c r="C36" s="17" t="s">
        <v>204</v>
      </c>
      <c r="D36" s="20" t="s">
        <v>176</v>
      </c>
      <c r="E36" s="20">
        <v>0</v>
      </c>
      <c r="F36" s="20">
        <v>4</v>
      </c>
      <c r="G36" s="20"/>
      <c r="H36" s="20">
        <v>3.92</v>
      </c>
      <c r="I36" s="20" t="s">
        <v>167</v>
      </c>
      <c r="J36" s="20" t="s">
        <v>153</v>
      </c>
      <c r="K36" s="22" t="s">
        <v>154</v>
      </c>
    </row>
    <row r="37" spans="2:11" x14ac:dyDescent="0.2">
      <c r="B37" s="29">
        <v>33</v>
      </c>
      <c r="C37" s="17" t="s">
        <v>27</v>
      </c>
      <c r="D37" s="20" t="s">
        <v>176</v>
      </c>
      <c r="E37" s="20">
        <v>0</v>
      </c>
      <c r="F37" s="20">
        <v>4</v>
      </c>
      <c r="G37" s="20"/>
      <c r="H37" s="20">
        <v>3.92</v>
      </c>
      <c r="I37" s="20" t="s">
        <v>167</v>
      </c>
      <c r="J37" s="20" t="s">
        <v>153</v>
      </c>
      <c r="K37" s="22" t="s">
        <v>154</v>
      </c>
    </row>
    <row r="38" spans="2:11" s="2" customFormat="1" x14ac:dyDescent="0.2">
      <c r="B38" s="42">
        <v>34</v>
      </c>
      <c r="C38" s="17" t="s">
        <v>28</v>
      </c>
      <c r="D38" s="20" t="s">
        <v>174</v>
      </c>
      <c r="E38" s="20">
        <v>12.8</v>
      </c>
      <c r="F38" s="20">
        <v>0</v>
      </c>
      <c r="G38" s="20"/>
      <c r="H38" s="20"/>
      <c r="I38" s="20"/>
      <c r="J38" s="20"/>
      <c r="K38" s="22"/>
    </row>
    <row r="39" spans="2:11" s="2" customFormat="1" x14ac:dyDescent="0.2">
      <c r="B39" s="29">
        <v>35</v>
      </c>
      <c r="C39" s="17" t="s">
        <v>205</v>
      </c>
      <c r="D39" s="20" t="s">
        <v>176</v>
      </c>
      <c r="E39" s="20">
        <v>0</v>
      </c>
      <c r="F39" s="20">
        <v>2</v>
      </c>
      <c r="G39" s="20"/>
      <c r="H39" s="20">
        <v>3.92</v>
      </c>
      <c r="I39" s="20" t="s">
        <v>166</v>
      </c>
      <c r="J39" s="20" t="s">
        <v>153</v>
      </c>
      <c r="K39" s="22" t="s">
        <v>154</v>
      </c>
    </row>
    <row r="40" spans="2:11" s="2" customFormat="1" x14ac:dyDescent="0.2">
      <c r="B40" s="29">
        <v>36</v>
      </c>
      <c r="C40" s="17" t="s">
        <v>29</v>
      </c>
      <c r="D40" s="20" t="s">
        <v>176</v>
      </c>
      <c r="E40" s="20">
        <v>0</v>
      </c>
      <c r="F40" s="20">
        <v>8.5</v>
      </c>
      <c r="G40" s="20"/>
      <c r="H40" s="20">
        <v>7.84</v>
      </c>
      <c r="I40" s="20" t="s">
        <v>167</v>
      </c>
      <c r="J40" s="20" t="s">
        <v>153</v>
      </c>
      <c r="K40" s="22" t="s">
        <v>154</v>
      </c>
    </row>
    <row r="41" spans="2:11" s="2" customFormat="1" x14ac:dyDescent="0.2">
      <c r="B41" s="29">
        <v>37</v>
      </c>
      <c r="C41" s="17" t="s">
        <v>30</v>
      </c>
      <c r="D41" s="17" t="s">
        <v>177</v>
      </c>
      <c r="E41" s="20">
        <v>9.51</v>
      </c>
      <c r="F41" s="20">
        <v>0</v>
      </c>
      <c r="G41" s="21">
        <v>7</v>
      </c>
      <c r="H41" s="20"/>
      <c r="I41" s="20" t="s">
        <v>167</v>
      </c>
      <c r="J41" s="20" t="s">
        <v>153</v>
      </c>
      <c r="K41" s="22" t="s">
        <v>154</v>
      </c>
    </row>
    <row r="42" spans="2:11" s="3" customFormat="1" x14ac:dyDescent="0.2">
      <c r="B42" s="30">
        <v>38</v>
      </c>
      <c r="C42" s="18" t="s">
        <v>31</v>
      </c>
      <c r="D42" s="20" t="s">
        <v>176</v>
      </c>
      <c r="E42" s="18">
        <v>24.45</v>
      </c>
      <c r="F42" s="18">
        <v>0</v>
      </c>
      <c r="G42" s="18"/>
      <c r="H42" s="21">
        <v>4.4800000000000004</v>
      </c>
      <c r="I42" s="18" t="s">
        <v>166</v>
      </c>
      <c r="J42" s="18" t="s">
        <v>153</v>
      </c>
      <c r="K42" s="24">
        <v>8</v>
      </c>
    </row>
    <row r="43" spans="2:11" s="2" customFormat="1" x14ac:dyDescent="0.2">
      <c r="B43" s="29">
        <v>39</v>
      </c>
      <c r="C43" s="17" t="s">
        <v>32</v>
      </c>
      <c r="D43" s="17" t="s">
        <v>177</v>
      </c>
      <c r="E43" s="20">
        <v>8.4600000000000009</v>
      </c>
      <c r="F43" s="20">
        <v>0</v>
      </c>
      <c r="G43" s="21">
        <v>2.2999999999999998</v>
      </c>
      <c r="H43" s="20"/>
      <c r="I43" s="20" t="s">
        <v>166</v>
      </c>
      <c r="J43" s="20" t="s">
        <v>153</v>
      </c>
      <c r="K43" s="22" t="s">
        <v>154</v>
      </c>
    </row>
    <row r="44" spans="2:11" s="2" customFormat="1" x14ac:dyDescent="0.2">
      <c r="B44" s="29">
        <v>40</v>
      </c>
      <c r="C44" s="17" t="s">
        <v>33</v>
      </c>
      <c r="D44" s="17" t="s">
        <v>177</v>
      </c>
      <c r="E44" s="20">
        <v>6.87</v>
      </c>
      <c r="F44" s="20">
        <v>0</v>
      </c>
      <c r="G44" s="21">
        <v>7</v>
      </c>
      <c r="H44" s="20"/>
      <c r="I44" s="20" t="s">
        <v>167</v>
      </c>
      <c r="J44" s="20" t="s">
        <v>153</v>
      </c>
      <c r="K44" s="22" t="s">
        <v>154</v>
      </c>
    </row>
    <row r="45" spans="2:11" s="2" customFormat="1" x14ac:dyDescent="0.2">
      <c r="B45" s="29">
        <v>41</v>
      </c>
      <c r="C45" s="17" t="s">
        <v>34</v>
      </c>
      <c r="D45" s="20" t="s">
        <v>176</v>
      </c>
      <c r="E45" s="17">
        <v>0</v>
      </c>
      <c r="F45" s="17">
        <v>5</v>
      </c>
      <c r="G45" s="17"/>
      <c r="H45" s="21">
        <v>3.92</v>
      </c>
      <c r="I45" s="17" t="s">
        <v>166</v>
      </c>
      <c r="J45" s="17" t="s">
        <v>153</v>
      </c>
      <c r="K45" s="23">
        <v>8</v>
      </c>
    </row>
    <row r="46" spans="2:11" s="2" customFormat="1" x14ac:dyDescent="0.2">
      <c r="B46" s="29">
        <v>42</v>
      </c>
      <c r="C46" s="17" t="s">
        <v>35</v>
      </c>
      <c r="D46" s="20" t="s">
        <v>175</v>
      </c>
      <c r="E46" s="20">
        <v>9.4499999999999993</v>
      </c>
      <c r="F46" s="20">
        <v>0</v>
      </c>
      <c r="G46" s="21">
        <f>3*1.5</f>
        <v>4.5</v>
      </c>
      <c r="H46" s="21"/>
      <c r="I46" s="20" t="s">
        <v>166</v>
      </c>
      <c r="J46" s="20" t="s">
        <v>153</v>
      </c>
      <c r="K46" s="22" t="s">
        <v>154</v>
      </c>
    </row>
    <row r="47" spans="2:11" s="2" customFormat="1" x14ac:dyDescent="0.2">
      <c r="B47" s="29">
        <v>43</v>
      </c>
      <c r="C47" s="17" t="s">
        <v>36</v>
      </c>
      <c r="D47" s="20" t="s">
        <v>176</v>
      </c>
      <c r="E47" s="20">
        <v>0</v>
      </c>
      <c r="F47" s="20">
        <v>5.75</v>
      </c>
      <c r="G47" s="20"/>
      <c r="H47" s="21">
        <v>5.04</v>
      </c>
      <c r="I47" s="20" t="s">
        <v>166</v>
      </c>
      <c r="J47" s="20" t="s">
        <v>153</v>
      </c>
      <c r="K47" s="22" t="s">
        <v>154</v>
      </c>
    </row>
    <row r="48" spans="2:11" s="2" customFormat="1" x14ac:dyDescent="0.2">
      <c r="B48" s="29">
        <v>44</v>
      </c>
      <c r="C48" s="17" t="s">
        <v>37</v>
      </c>
      <c r="D48" s="20" t="s">
        <v>175</v>
      </c>
      <c r="E48" s="20">
        <v>9.4499999999999993</v>
      </c>
      <c r="F48" s="20">
        <v>0</v>
      </c>
      <c r="G48" s="21">
        <f>3*1.5</f>
        <v>4.5</v>
      </c>
      <c r="H48" s="21"/>
      <c r="I48" s="20" t="s">
        <v>166</v>
      </c>
      <c r="J48" s="20" t="s">
        <v>153</v>
      </c>
      <c r="K48" s="22" t="s">
        <v>154</v>
      </c>
    </row>
    <row r="49" spans="2:11" s="2" customFormat="1" x14ac:dyDescent="0.2">
      <c r="B49" s="29">
        <v>45</v>
      </c>
      <c r="C49" s="17" t="s">
        <v>38</v>
      </c>
      <c r="D49" s="20" t="s">
        <v>176</v>
      </c>
      <c r="E49" s="20">
        <v>0</v>
      </c>
      <c r="F49" s="20">
        <v>9.5</v>
      </c>
      <c r="G49" s="20"/>
      <c r="H49" s="20">
        <v>7.28</v>
      </c>
      <c r="I49" s="20" t="s">
        <v>166</v>
      </c>
      <c r="J49" s="20" t="s">
        <v>153</v>
      </c>
      <c r="K49" s="22" t="s">
        <v>154</v>
      </c>
    </row>
    <row r="50" spans="2:11" s="2" customFormat="1" x14ac:dyDescent="0.2">
      <c r="B50" s="29">
        <v>46</v>
      </c>
      <c r="C50" s="17" t="s">
        <v>39</v>
      </c>
      <c r="D50" s="20" t="s">
        <v>175</v>
      </c>
      <c r="E50" s="20">
        <v>9.4499999999999993</v>
      </c>
      <c r="F50" s="20">
        <v>0</v>
      </c>
      <c r="G50" s="21">
        <f>3*1.5</f>
        <v>4.5</v>
      </c>
      <c r="H50" s="21"/>
      <c r="I50" s="20" t="s">
        <v>166</v>
      </c>
      <c r="J50" s="20" t="s">
        <v>153</v>
      </c>
      <c r="K50" s="22" t="s">
        <v>154</v>
      </c>
    </row>
    <row r="51" spans="2:11" s="2" customFormat="1" x14ac:dyDescent="0.2">
      <c r="B51" s="29">
        <v>47</v>
      </c>
      <c r="C51" s="17" t="s">
        <v>209</v>
      </c>
      <c r="D51" s="17" t="s">
        <v>177</v>
      </c>
      <c r="E51" s="17">
        <v>15.86</v>
      </c>
      <c r="F51" s="17">
        <v>0</v>
      </c>
      <c r="G51" s="21">
        <v>13</v>
      </c>
      <c r="H51" s="21"/>
      <c r="I51" s="17" t="s">
        <v>167</v>
      </c>
      <c r="J51" s="17" t="s">
        <v>153</v>
      </c>
      <c r="K51" s="23">
        <v>8</v>
      </c>
    </row>
    <row r="52" spans="2:11" s="2" customFormat="1" x14ac:dyDescent="0.2">
      <c r="B52" s="29">
        <v>48</v>
      </c>
      <c r="C52" s="17" t="s">
        <v>208</v>
      </c>
      <c r="D52" s="17" t="s">
        <v>177</v>
      </c>
      <c r="E52" s="17">
        <v>17.77</v>
      </c>
      <c r="F52" s="17">
        <v>0</v>
      </c>
      <c r="G52" s="21">
        <v>20</v>
      </c>
      <c r="H52" s="21"/>
      <c r="I52" s="17" t="s">
        <v>167</v>
      </c>
      <c r="J52" s="17" t="s">
        <v>153</v>
      </c>
      <c r="K52" s="23">
        <v>8</v>
      </c>
    </row>
    <row r="53" spans="2:11" s="2" customFormat="1" x14ac:dyDescent="0.2">
      <c r="B53" s="29">
        <v>49</v>
      </c>
      <c r="C53" s="17" t="s">
        <v>207</v>
      </c>
      <c r="D53" s="17" t="s">
        <v>177</v>
      </c>
      <c r="E53" s="17">
        <v>15.1</v>
      </c>
      <c r="F53" s="17">
        <v>0</v>
      </c>
      <c r="G53" s="21">
        <v>13</v>
      </c>
      <c r="H53" s="21"/>
      <c r="I53" s="17" t="s">
        <v>167</v>
      </c>
      <c r="J53" s="17" t="s">
        <v>153</v>
      </c>
      <c r="K53" s="23">
        <v>8</v>
      </c>
    </row>
    <row r="54" spans="2:11" s="2" customFormat="1" x14ac:dyDescent="0.2">
      <c r="B54" s="29">
        <v>50</v>
      </c>
      <c r="C54" s="17" t="s">
        <v>206</v>
      </c>
      <c r="D54" s="17" t="s">
        <v>177</v>
      </c>
      <c r="E54" s="17">
        <v>17.39</v>
      </c>
      <c r="F54" s="17">
        <v>0</v>
      </c>
      <c r="G54" s="21">
        <v>20</v>
      </c>
      <c r="H54" s="21"/>
      <c r="I54" s="17" t="s">
        <v>167</v>
      </c>
      <c r="J54" s="17" t="s">
        <v>153</v>
      </c>
      <c r="K54" s="23">
        <v>8</v>
      </c>
    </row>
    <row r="55" spans="2:11" s="2" customFormat="1" x14ac:dyDescent="0.2">
      <c r="B55" s="29">
        <v>51</v>
      </c>
      <c r="C55" s="17" t="s">
        <v>40</v>
      </c>
      <c r="D55" s="20" t="s">
        <v>176</v>
      </c>
      <c r="E55" s="20">
        <v>0</v>
      </c>
      <c r="F55" s="20">
        <v>4.5</v>
      </c>
      <c r="G55" s="20"/>
      <c r="H55" s="20">
        <v>3.92</v>
      </c>
      <c r="I55" s="20" t="s">
        <v>166</v>
      </c>
      <c r="J55" s="20" t="s">
        <v>153</v>
      </c>
      <c r="K55" s="22" t="s">
        <v>154</v>
      </c>
    </row>
    <row r="56" spans="2:11" s="2" customFormat="1" x14ac:dyDescent="0.2">
      <c r="B56" s="29">
        <v>52</v>
      </c>
      <c r="C56" s="17" t="s">
        <v>41</v>
      </c>
      <c r="D56" s="20" t="s">
        <v>176</v>
      </c>
      <c r="E56" s="20">
        <v>0</v>
      </c>
      <c r="F56" s="20">
        <v>4</v>
      </c>
      <c r="G56" s="20"/>
      <c r="H56" s="20">
        <v>3.92</v>
      </c>
      <c r="I56" s="20" t="s">
        <v>167</v>
      </c>
      <c r="J56" s="20" t="s">
        <v>153</v>
      </c>
      <c r="K56" s="22" t="s">
        <v>154</v>
      </c>
    </row>
    <row r="57" spans="2:11" s="2" customFormat="1" x14ac:dyDescent="0.2">
      <c r="B57" s="29">
        <v>53</v>
      </c>
      <c r="C57" s="17" t="s">
        <v>42</v>
      </c>
      <c r="D57" s="20" t="s">
        <v>176</v>
      </c>
      <c r="E57" s="17">
        <v>0</v>
      </c>
      <c r="F57" s="17">
        <v>4</v>
      </c>
      <c r="G57" s="17"/>
      <c r="H57" s="21">
        <v>4.4800000000000004</v>
      </c>
      <c r="I57" s="17" t="s">
        <v>166</v>
      </c>
      <c r="J57" s="17" t="s">
        <v>153</v>
      </c>
      <c r="K57" s="23">
        <v>8</v>
      </c>
    </row>
    <row r="58" spans="2:11" s="2" customFormat="1" x14ac:dyDescent="0.2">
      <c r="B58" s="29">
        <v>54</v>
      </c>
      <c r="C58" s="17" t="s">
        <v>43</v>
      </c>
      <c r="D58" s="20" t="s">
        <v>176</v>
      </c>
      <c r="E58" s="20">
        <v>0</v>
      </c>
      <c r="F58" s="20">
        <v>3.25</v>
      </c>
      <c r="G58" s="20"/>
      <c r="H58" s="20">
        <v>3.92</v>
      </c>
      <c r="I58" s="20" t="s">
        <v>166</v>
      </c>
      <c r="J58" s="20" t="s">
        <v>153</v>
      </c>
      <c r="K58" s="22" t="s">
        <v>154</v>
      </c>
    </row>
    <row r="59" spans="2:11" s="2" customFormat="1" x14ac:dyDescent="0.2">
      <c r="B59" s="29">
        <v>55</v>
      </c>
      <c r="C59" s="17" t="s">
        <v>44</v>
      </c>
      <c r="D59" s="20" t="s">
        <v>176</v>
      </c>
      <c r="E59" s="20">
        <v>0</v>
      </c>
      <c r="F59" s="20">
        <v>8.25</v>
      </c>
      <c r="G59" s="20"/>
      <c r="H59" s="20">
        <v>7.84</v>
      </c>
      <c r="I59" s="20" t="s">
        <v>166</v>
      </c>
      <c r="J59" s="20" t="s">
        <v>153</v>
      </c>
      <c r="K59" s="22" t="s">
        <v>154</v>
      </c>
    </row>
    <row r="60" spans="2:11" s="2" customFormat="1" x14ac:dyDescent="0.2">
      <c r="B60" s="29">
        <v>56</v>
      </c>
      <c r="C60" s="17" t="s">
        <v>45</v>
      </c>
      <c r="D60" s="20" t="s">
        <v>177</v>
      </c>
      <c r="E60" s="20">
        <v>7.27</v>
      </c>
      <c r="F60" s="20">
        <v>0</v>
      </c>
      <c r="G60" s="21">
        <v>7</v>
      </c>
      <c r="H60" s="20"/>
      <c r="I60" s="20"/>
      <c r="J60" s="20"/>
      <c r="K60" s="22"/>
    </row>
    <row r="61" spans="2:11" s="2" customFormat="1" x14ac:dyDescent="0.2">
      <c r="B61" s="29">
        <v>57</v>
      </c>
      <c r="C61" s="17" t="s">
        <v>46</v>
      </c>
      <c r="D61" s="20" t="s">
        <v>176</v>
      </c>
      <c r="E61" s="20">
        <v>0</v>
      </c>
      <c r="F61" s="20">
        <v>4</v>
      </c>
      <c r="G61" s="20"/>
      <c r="H61" s="20">
        <v>3.92</v>
      </c>
      <c r="I61" s="20" t="s">
        <v>167</v>
      </c>
      <c r="J61" s="20" t="s">
        <v>153</v>
      </c>
      <c r="K61" s="22" t="s">
        <v>154</v>
      </c>
    </row>
    <row r="62" spans="2:11" s="2" customFormat="1" x14ac:dyDescent="0.2">
      <c r="B62" s="29">
        <v>58</v>
      </c>
      <c r="C62" s="17" t="s">
        <v>47</v>
      </c>
      <c r="D62" s="20" t="s">
        <v>176</v>
      </c>
      <c r="E62" s="20">
        <v>0</v>
      </c>
      <c r="F62" s="20">
        <v>9</v>
      </c>
      <c r="G62" s="20"/>
      <c r="H62" s="20">
        <v>8.9600000000000009</v>
      </c>
      <c r="I62" s="20" t="s">
        <v>167</v>
      </c>
      <c r="J62" s="20" t="s">
        <v>153</v>
      </c>
      <c r="K62" s="22" t="s">
        <v>154</v>
      </c>
    </row>
    <row r="63" spans="2:11" s="2" customFormat="1" x14ac:dyDescent="0.2">
      <c r="B63" s="29">
        <v>59</v>
      </c>
      <c r="C63" s="17" t="s">
        <v>48</v>
      </c>
      <c r="D63" s="20" t="s">
        <v>176</v>
      </c>
      <c r="E63" s="20">
        <v>0</v>
      </c>
      <c r="F63" s="20">
        <v>3</v>
      </c>
      <c r="G63" s="20"/>
      <c r="H63" s="20">
        <v>3.36</v>
      </c>
      <c r="I63" s="20" t="s">
        <v>166</v>
      </c>
      <c r="J63" s="20" t="s">
        <v>153</v>
      </c>
      <c r="K63" s="22" t="s">
        <v>154</v>
      </c>
    </row>
    <row r="64" spans="2:11" s="2" customFormat="1" x14ac:dyDescent="0.2">
      <c r="B64" s="29">
        <v>60</v>
      </c>
      <c r="C64" s="17" t="s">
        <v>49</v>
      </c>
      <c r="D64" s="20" t="s">
        <v>176</v>
      </c>
      <c r="E64" s="20">
        <v>0</v>
      </c>
      <c r="F64" s="20">
        <v>3.5</v>
      </c>
      <c r="G64" s="20"/>
      <c r="H64" s="20">
        <v>3.36</v>
      </c>
      <c r="I64" s="20" t="s">
        <v>167</v>
      </c>
      <c r="J64" s="20" t="s">
        <v>153</v>
      </c>
      <c r="K64" s="22" t="s">
        <v>154</v>
      </c>
    </row>
    <row r="65" spans="2:11" s="2" customFormat="1" x14ac:dyDescent="0.2">
      <c r="B65" s="29">
        <v>61</v>
      </c>
      <c r="C65" s="17" t="s">
        <v>50</v>
      </c>
      <c r="D65" s="20" t="s">
        <v>176</v>
      </c>
      <c r="E65" s="20">
        <v>0</v>
      </c>
      <c r="F65" s="20">
        <v>1.5</v>
      </c>
      <c r="G65" s="20"/>
      <c r="H65" s="20">
        <v>2.2400000000000002</v>
      </c>
      <c r="I65" s="20" t="s">
        <v>166</v>
      </c>
      <c r="J65" s="20" t="s">
        <v>153</v>
      </c>
      <c r="K65" s="22" t="s">
        <v>154</v>
      </c>
    </row>
    <row r="66" spans="2:11" s="2" customFormat="1" x14ac:dyDescent="0.2">
      <c r="B66" s="29">
        <v>62</v>
      </c>
      <c r="C66" s="17" t="s">
        <v>51</v>
      </c>
      <c r="D66" s="20" t="s">
        <v>175</v>
      </c>
      <c r="E66" s="20">
        <v>11.19</v>
      </c>
      <c r="F66" s="20">
        <v>0</v>
      </c>
      <c r="G66" s="21">
        <f>3*1.5</f>
        <v>4.5</v>
      </c>
      <c r="H66" s="21"/>
      <c r="I66" s="20" t="s">
        <v>166</v>
      </c>
      <c r="J66" s="20" t="s">
        <v>153</v>
      </c>
      <c r="K66" s="22" t="s">
        <v>154</v>
      </c>
    </row>
    <row r="67" spans="2:11" s="2" customFormat="1" x14ac:dyDescent="0.2">
      <c r="B67" s="29">
        <v>63</v>
      </c>
      <c r="C67" s="17" t="s">
        <v>52</v>
      </c>
      <c r="D67" s="20" t="s">
        <v>176</v>
      </c>
      <c r="E67" s="20">
        <v>0</v>
      </c>
      <c r="F67" s="20">
        <v>4</v>
      </c>
      <c r="G67" s="20"/>
      <c r="H67" s="20">
        <v>6.16</v>
      </c>
      <c r="I67" s="20" t="s">
        <v>166</v>
      </c>
      <c r="J67" s="20" t="s">
        <v>153</v>
      </c>
      <c r="K67" s="22" t="s">
        <v>154</v>
      </c>
    </row>
    <row r="68" spans="2:11" s="2" customFormat="1" x14ac:dyDescent="0.2">
      <c r="B68" s="29">
        <v>64</v>
      </c>
      <c r="C68" s="17" t="s">
        <v>168</v>
      </c>
      <c r="D68" s="20" t="s">
        <v>176</v>
      </c>
      <c r="E68" s="20">
        <v>0</v>
      </c>
      <c r="F68" s="20">
        <v>4</v>
      </c>
      <c r="G68" s="20"/>
      <c r="H68" s="20">
        <v>3.92</v>
      </c>
      <c r="I68" s="20" t="s">
        <v>167</v>
      </c>
      <c r="J68" s="20" t="s">
        <v>153</v>
      </c>
      <c r="K68" s="22" t="s">
        <v>154</v>
      </c>
    </row>
    <row r="69" spans="2:11" s="2" customFormat="1" x14ac:dyDescent="0.2">
      <c r="B69" s="29">
        <v>65</v>
      </c>
      <c r="C69" s="17" t="s">
        <v>169</v>
      </c>
      <c r="D69" s="20" t="s">
        <v>176</v>
      </c>
      <c r="E69" s="20">
        <v>0</v>
      </c>
      <c r="F69" s="20">
        <v>4</v>
      </c>
      <c r="G69" s="20"/>
      <c r="H69" s="20">
        <v>3.92</v>
      </c>
      <c r="I69" s="20" t="s">
        <v>167</v>
      </c>
      <c r="J69" s="20" t="s">
        <v>153</v>
      </c>
      <c r="K69" s="22" t="s">
        <v>154</v>
      </c>
    </row>
    <row r="70" spans="2:11" s="2" customFormat="1" x14ac:dyDescent="0.2">
      <c r="B70" s="29">
        <v>66</v>
      </c>
      <c r="C70" s="17" t="s">
        <v>53</v>
      </c>
      <c r="D70" s="20" t="s">
        <v>176</v>
      </c>
      <c r="E70" s="20">
        <v>0</v>
      </c>
      <c r="F70" s="20">
        <v>6.25</v>
      </c>
      <c r="G70" s="20"/>
      <c r="H70" s="20">
        <v>6.16</v>
      </c>
      <c r="I70" s="20" t="s">
        <v>166</v>
      </c>
      <c r="J70" s="20" t="s">
        <v>153</v>
      </c>
      <c r="K70" s="22" t="s">
        <v>154</v>
      </c>
    </row>
    <row r="71" spans="2:11" s="2" customFormat="1" x14ac:dyDescent="0.2">
      <c r="B71" s="29">
        <v>67</v>
      </c>
      <c r="C71" s="17" t="s">
        <v>54</v>
      </c>
      <c r="D71" s="20" t="s">
        <v>176</v>
      </c>
      <c r="E71" s="20">
        <v>0</v>
      </c>
      <c r="F71" s="20">
        <v>3</v>
      </c>
      <c r="G71" s="20"/>
      <c r="H71" s="20">
        <v>2.2400000000000002</v>
      </c>
      <c r="I71" s="20" t="s">
        <v>166</v>
      </c>
      <c r="J71" s="20" t="s">
        <v>155</v>
      </c>
      <c r="K71" s="22" t="s">
        <v>156</v>
      </c>
    </row>
    <row r="72" spans="2:11" s="2" customFormat="1" x14ac:dyDescent="0.2">
      <c r="B72" s="29">
        <v>68</v>
      </c>
      <c r="C72" s="17" t="s">
        <v>55</v>
      </c>
      <c r="D72" s="20" t="s">
        <v>176</v>
      </c>
      <c r="E72" s="20">
        <v>0</v>
      </c>
      <c r="F72" s="20">
        <v>4.25</v>
      </c>
      <c r="G72" s="20"/>
      <c r="H72" s="21">
        <v>5.04</v>
      </c>
      <c r="I72" s="20" t="s">
        <v>166</v>
      </c>
      <c r="J72" s="20" t="s">
        <v>159</v>
      </c>
      <c r="K72" s="22" t="s">
        <v>156</v>
      </c>
    </row>
    <row r="73" spans="2:11" s="2" customFormat="1" x14ac:dyDescent="0.2">
      <c r="B73" s="29">
        <v>69</v>
      </c>
      <c r="C73" s="17" t="s">
        <v>56</v>
      </c>
      <c r="D73" s="20" t="s">
        <v>176</v>
      </c>
      <c r="E73" s="20">
        <v>0</v>
      </c>
      <c r="F73" s="20">
        <v>6.75</v>
      </c>
      <c r="G73" s="20"/>
      <c r="H73" s="21">
        <v>5.04</v>
      </c>
      <c r="I73" s="20" t="s">
        <v>166</v>
      </c>
      <c r="J73" s="20" t="s">
        <v>153</v>
      </c>
      <c r="K73" s="22" t="s">
        <v>154</v>
      </c>
    </row>
    <row r="74" spans="2:11" s="2" customFormat="1" x14ac:dyDescent="0.2">
      <c r="B74" s="42">
        <v>70</v>
      </c>
      <c r="C74" s="17" t="s">
        <v>57</v>
      </c>
      <c r="D74" s="20" t="s">
        <v>174</v>
      </c>
      <c r="E74" s="20">
        <v>19.89</v>
      </c>
      <c r="F74" s="20">
        <v>0</v>
      </c>
      <c r="G74" s="20"/>
      <c r="H74" s="20"/>
      <c r="I74" s="20"/>
      <c r="J74" s="20"/>
      <c r="K74" s="22"/>
    </row>
    <row r="75" spans="2:11" s="2" customFormat="1" x14ac:dyDescent="0.2">
      <c r="B75" s="29">
        <v>71</v>
      </c>
      <c r="C75" s="17" t="s">
        <v>58</v>
      </c>
      <c r="D75" s="20" t="s">
        <v>176</v>
      </c>
      <c r="E75" s="17">
        <v>0</v>
      </c>
      <c r="F75" s="17">
        <v>6.25</v>
      </c>
      <c r="G75" s="17"/>
      <c r="H75" s="21">
        <v>8.9600000000000009</v>
      </c>
      <c r="I75" s="17" t="s">
        <v>166</v>
      </c>
      <c r="J75" s="17" t="s">
        <v>153</v>
      </c>
      <c r="K75" s="23">
        <v>8</v>
      </c>
    </row>
    <row r="76" spans="2:11" s="2" customFormat="1" x14ac:dyDescent="0.2">
      <c r="B76" s="29">
        <v>72</v>
      </c>
      <c r="C76" s="17" t="s">
        <v>59</v>
      </c>
      <c r="D76" s="20" t="s">
        <v>176</v>
      </c>
      <c r="E76" s="20">
        <v>0</v>
      </c>
      <c r="F76" s="20">
        <v>3.5</v>
      </c>
      <c r="G76" s="20"/>
      <c r="H76" s="21">
        <v>2.8</v>
      </c>
      <c r="I76" s="20" t="s">
        <v>166</v>
      </c>
      <c r="J76" s="20" t="s">
        <v>153</v>
      </c>
      <c r="K76" s="22" t="s">
        <v>154</v>
      </c>
    </row>
    <row r="77" spans="2:11" s="2" customFormat="1" x14ac:dyDescent="0.2">
      <c r="B77" s="29">
        <v>73</v>
      </c>
      <c r="C77" s="17" t="s">
        <v>60</v>
      </c>
      <c r="D77" s="20" t="s">
        <v>176</v>
      </c>
      <c r="E77" s="20">
        <v>0</v>
      </c>
      <c r="F77" s="20">
        <v>3.5</v>
      </c>
      <c r="G77" s="20"/>
      <c r="H77" s="20">
        <v>3.36</v>
      </c>
      <c r="I77" s="20" t="s">
        <v>167</v>
      </c>
      <c r="J77" s="20" t="s">
        <v>155</v>
      </c>
      <c r="K77" s="22" t="s">
        <v>154</v>
      </c>
    </row>
    <row r="78" spans="2:11" s="2" customFormat="1" x14ac:dyDescent="0.2">
      <c r="B78" s="29">
        <v>74</v>
      </c>
      <c r="C78" s="17" t="s">
        <v>61</v>
      </c>
      <c r="D78" s="20" t="s">
        <v>176</v>
      </c>
      <c r="E78" s="20">
        <v>0</v>
      </c>
      <c r="F78" s="20">
        <v>2</v>
      </c>
      <c r="G78" s="20"/>
      <c r="H78" s="20">
        <v>2.2400000000000002</v>
      </c>
      <c r="I78" s="20" t="s">
        <v>167</v>
      </c>
      <c r="J78" s="20" t="s">
        <v>153</v>
      </c>
      <c r="K78" s="22" t="s">
        <v>154</v>
      </c>
    </row>
    <row r="79" spans="2:11" s="2" customFormat="1" x14ac:dyDescent="0.2">
      <c r="B79" s="29">
        <v>75</v>
      </c>
      <c r="C79" s="17" t="s">
        <v>62</v>
      </c>
      <c r="D79" s="20" t="s">
        <v>176</v>
      </c>
      <c r="E79" s="20">
        <v>11.19</v>
      </c>
      <c r="F79" s="20">
        <v>0</v>
      </c>
      <c r="G79" s="20"/>
      <c r="H79" s="21">
        <v>2.8</v>
      </c>
      <c r="I79" s="20" t="s">
        <v>166</v>
      </c>
      <c r="J79" s="20" t="s">
        <v>153</v>
      </c>
      <c r="K79" s="22" t="s">
        <v>154</v>
      </c>
    </row>
    <row r="80" spans="2:11" s="2" customFormat="1" x14ac:dyDescent="0.2">
      <c r="B80" s="29">
        <v>76</v>
      </c>
      <c r="C80" s="17" t="s">
        <v>63</v>
      </c>
      <c r="D80" s="20" t="s">
        <v>176</v>
      </c>
      <c r="E80" s="20">
        <v>0</v>
      </c>
      <c r="F80" s="20">
        <v>4</v>
      </c>
      <c r="G80" s="20"/>
      <c r="H80" s="20">
        <v>7.28</v>
      </c>
      <c r="I80" s="20" t="s">
        <v>166</v>
      </c>
      <c r="J80" s="20" t="s">
        <v>153</v>
      </c>
      <c r="K80" s="22" t="s">
        <v>154</v>
      </c>
    </row>
    <row r="81" spans="2:11" s="2" customFormat="1" x14ac:dyDescent="0.2">
      <c r="B81" s="29">
        <v>77</v>
      </c>
      <c r="C81" s="17" t="s">
        <v>64</v>
      </c>
      <c r="D81" s="20" t="s">
        <v>176</v>
      </c>
      <c r="E81" s="17">
        <v>0</v>
      </c>
      <c r="F81" s="17">
        <v>6</v>
      </c>
      <c r="G81" s="17"/>
      <c r="H81" s="20">
        <v>6.16</v>
      </c>
      <c r="I81" s="17" t="s">
        <v>167</v>
      </c>
      <c r="J81" s="17" t="s">
        <v>153</v>
      </c>
      <c r="K81" s="23">
        <v>8</v>
      </c>
    </row>
    <row r="82" spans="2:11" s="2" customFormat="1" x14ac:dyDescent="0.2">
      <c r="B82" s="29">
        <v>78</v>
      </c>
      <c r="C82" s="17" t="s">
        <v>65</v>
      </c>
      <c r="D82" s="20" t="s">
        <v>176</v>
      </c>
      <c r="E82" s="20">
        <v>0</v>
      </c>
      <c r="F82" s="20">
        <v>1.75</v>
      </c>
      <c r="G82" s="20"/>
      <c r="H82" s="21">
        <v>2.8</v>
      </c>
      <c r="I82" s="20" t="s">
        <v>166</v>
      </c>
      <c r="J82" s="20" t="s">
        <v>153</v>
      </c>
      <c r="K82" s="22" t="s">
        <v>154</v>
      </c>
    </row>
    <row r="83" spans="2:11" s="2" customFormat="1" x14ac:dyDescent="0.2">
      <c r="B83" s="29">
        <v>79</v>
      </c>
      <c r="C83" s="17" t="s">
        <v>66</v>
      </c>
      <c r="D83" s="20" t="s">
        <v>176</v>
      </c>
      <c r="E83" s="20">
        <v>0</v>
      </c>
      <c r="F83" s="20">
        <v>4</v>
      </c>
      <c r="G83" s="20"/>
      <c r="H83" s="20">
        <v>7.28</v>
      </c>
      <c r="I83" s="20" t="s">
        <v>166</v>
      </c>
      <c r="J83" s="20" t="s">
        <v>153</v>
      </c>
      <c r="K83" s="22" t="s">
        <v>154</v>
      </c>
    </row>
    <row r="84" spans="2:11" s="2" customFormat="1" x14ac:dyDescent="0.2">
      <c r="B84" s="29">
        <v>80</v>
      </c>
      <c r="C84" s="17" t="s">
        <v>67</v>
      </c>
      <c r="D84" s="20" t="s">
        <v>176</v>
      </c>
      <c r="E84" s="20">
        <v>0</v>
      </c>
      <c r="F84" s="20">
        <v>4</v>
      </c>
      <c r="G84" s="20"/>
      <c r="H84" s="20">
        <v>3.92</v>
      </c>
      <c r="I84" s="20" t="s">
        <v>167</v>
      </c>
      <c r="J84" s="20" t="s">
        <v>153</v>
      </c>
      <c r="K84" s="22" t="s">
        <v>154</v>
      </c>
    </row>
    <row r="85" spans="2:11" s="2" customFormat="1" x14ac:dyDescent="0.2">
      <c r="B85" s="29">
        <v>81</v>
      </c>
      <c r="C85" s="17" t="s">
        <v>68</v>
      </c>
      <c r="D85" s="20" t="s">
        <v>175</v>
      </c>
      <c r="E85" s="20">
        <v>9.4499999999999993</v>
      </c>
      <c r="F85" s="20">
        <v>0</v>
      </c>
      <c r="G85" s="21">
        <f>3*1.5</f>
        <v>4.5</v>
      </c>
      <c r="H85" s="21"/>
      <c r="I85" s="20" t="s">
        <v>166</v>
      </c>
      <c r="J85" s="20" t="s">
        <v>153</v>
      </c>
      <c r="K85" s="22" t="s">
        <v>154</v>
      </c>
    </row>
    <row r="86" spans="2:11" s="2" customFormat="1" x14ac:dyDescent="0.2">
      <c r="B86" s="29">
        <v>82</v>
      </c>
      <c r="C86" s="17" t="s">
        <v>69</v>
      </c>
      <c r="D86" s="20" t="s">
        <v>176</v>
      </c>
      <c r="E86" s="20">
        <v>0</v>
      </c>
      <c r="F86" s="20">
        <v>4</v>
      </c>
      <c r="G86" s="20"/>
      <c r="H86" s="20">
        <v>3.92</v>
      </c>
      <c r="I86" s="20" t="s">
        <v>167</v>
      </c>
      <c r="J86" s="20" t="s">
        <v>153</v>
      </c>
      <c r="K86" s="22" t="s">
        <v>154</v>
      </c>
    </row>
    <row r="87" spans="2:11" s="2" customFormat="1" x14ac:dyDescent="0.2">
      <c r="B87" s="29">
        <v>83</v>
      </c>
      <c r="C87" s="17" t="s">
        <v>70</v>
      </c>
      <c r="D87" s="17" t="s">
        <v>177</v>
      </c>
      <c r="E87" s="20">
        <v>10.62</v>
      </c>
      <c r="F87" s="20">
        <v>0</v>
      </c>
      <c r="G87" s="21">
        <v>13</v>
      </c>
      <c r="H87" s="20"/>
      <c r="I87" s="20" t="s">
        <v>167</v>
      </c>
      <c r="J87" s="20" t="s">
        <v>153</v>
      </c>
      <c r="K87" s="22" t="s">
        <v>154</v>
      </c>
    </row>
    <row r="88" spans="2:11" s="2" customFormat="1" x14ac:dyDescent="0.2">
      <c r="B88" s="29">
        <v>84</v>
      </c>
      <c r="C88" s="17" t="s">
        <v>71</v>
      </c>
      <c r="D88" s="20" t="s">
        <v>176</v>
      </c>
      <c r="E88" s="20">
        <v>0</v>
      </c>
      <c r="F88" s="20">
        <v>7.25</v>
      </c>
      <c r="G88" s="20"/>
      <c r="H88" s="21">
        <v>5.04</v>
      </c>
      <c r="I88" s="20" t="s">
        <v>166</v>
      </c>
      <c r="J88" s="20" t="s">
        <v>153</v>
      </c>
      <c r="K88" s="22" t="s">
        <v>154</v>
      </c>
    </row>
    <row r="89" spans="2:11" s="2" customFormat="1" x14ac:dyDescent="0.2">
      <c r="B89" s="29">
        <v>85</v>
      </c>
      <c r="C89" s="17" t="s">
        <v>72</v>
      </c>
      <c r="D89" s="20" t="s">
        <v>176</v>
      </c>
      <c r="E89" s="20">
        <v>0</v>
      </c>
      <c r="F89" s="20">
        <v>2</v>
      </c>
      <c r="G89" s="20"/>
      <c r="H89" s="21">
        <v>2.8</v>
      </c>
      <c r="I89" s="20" t="s">
        <v>166</v>
      </c>
      <c r="J89" s="20" t="s">
        <v>153</v>
      </c>
      <c r="K89" s="22" t="s">
        <v>154</v>
      </c>
    </row>
    <row r="90" spans="2:11" s="2" customFormat="1" x14ac:dyDescent="0.2">
      <c r="B90" s="29">
        <v>86</v>
      </c>
      <c r="C90" s="17" t="s">
        <v>73</v>
      </c>
      <c r="D90" s="20" t="s">
        <v>176</v>
      </c>
      <c r="E90" s="20">
        <v>0</v>
      </c>
      <c r="F90" s="20">
        <v>4</v>
      </c>
      <c r="G90" s="20"/>
      <c r="H90" s="20">
        <v>6.16</v>
      </c>
      <c r="I90" s="20" t="s">
        <v>166</v>
      </c>
      <c r="J90" s="20" t="s">
        <v>153</v>
      </c>
      <c r="K90" s="22" t="s">
        <v>154</v>
      </c>
    </row>
    <row r="91" spans="2:11" s="2" customFormat="1" x14ac:dyDescent="0.2">
      <c r="B91" s="42">
        <v>87</v>
      </c>
      <c r="C91" s="17" t="s">
        <v>210</v>
      </c>
      <c r="D91" s="20" t="s">
        <v>174</v>
      </c>
      <c r="E91" s="20">
        <v>11.19</v>
      </c>
      <c r="F91" s="20">
        <v>0</v>
      </c>
      <c r="G91" s="20"/>
      <c r="H91" s="20"/>
      <c r="I91" s="20"/>
      <c r="J91" s="20"/>
      <c r="K91" s="22"/>
    </row>
    <row r="92" spans="2:11" s="2" customFormat="1" x14ac:dyDescent="0.2">
      <c r="B92" s="29">
        <v>88</v>
      </c>
      <c r="C92" s="17" t="s">
        <v>211</v>
      </c>
      <c r="D92" s="17" t="s">
        <v>177</v>
      </c>
      <c r="E92" s="20">
        <v>9.51</v>
      </c>
      <c r="F92" s="20">
        <v>0</v>
      </c>
      <c r="G92" s="21">
        <v>13</v>
      </c>
      <c r="H92" s="20"/>
      <c r="I92" s="20" t="s">
        <v>166</v>
      </c>
      <c r="J92" s="20" t="s">
        <v>153</v>
      </c>
      <c r="K92" s="22" t="s">
        <v>154</v>
      </c>
    </row>
    <row r="93" spans="2:11" s="2" customFormat="1" x14ac:dyDescent="0.2">
      <c r="B93" s="29">
        <v>89</v>
      </c>
      <c r="C93" s="17" t="s">
        <v>212</v>
      </c>
      <c r="D93" s="20" t="s">
        <v>176</v>
      </c>
      <c r="E93" s="20">
        <v>0</v>
      </c>
      <c r="F93" s="20">
        <v>4</v>
      </c>
      <c r="G93" s="20"/>
      <c r="H93" s="21">
        <v>5.04</v>
      </c>
      <c r="I93" s="20" t="s">
        <v>166</v>
      </c>
      <c r="J93" s="20" t="s">
        <v>153</v>
      </c>
      <c r="K93" s="22" t="s">
        <v>154</v>
      </c>
    </row>
    <row r="94" spans="2:11" s="2" customFormat="1" x14ac:dyDescent="0.2">
      <c r="B94" s="29">
        <v>90</v>
      </c>
      <c r="C94" s="17" t="s">
        <v>213</v>
      </c>
      <c r="D94" s="20" t="s">
        <v>175</v>
      </c>
      <c r="E94" s="20">
        <v>11.19</v>
      </c>
      <c r="F94" s="20">
        <v>0</v>
      </c>
      <c r="G94" s="21">
        <f>2*1.5</f>
        <v>3</v>
      </c>
      <c r="H94" s="21"/>
      <c r="I94" s="20" t="s">
        <v>167</v>
      </c>
      <c r="J94" s="20" t="s">
        <v>153</v>
      </c>
      <c r="K94" s="22" t="s">
        <v>154</v>
      </c>
    </row>
    <row r="95" spans="2:11" s="2" customFormat="1" x14ac:dyDescent="0.2">
      <c r="B95" s="29">
        <v>91</v>
      </c>
      <c r="C95" s="17" t="s">
        <v>74</v>
      </c>
      <c r="D95" s="20" t="s">
        <v>176</v>
      </c>
      <c r="E95" s="20">
        <v>13.2</v>
      </c>
      <c r="F95" s="20">
        <v>0</v>
      </c>
      <c r="G95" s="20"/>
      <c r="H95" s="20">
        <v>7.84</v>
      </c>
      <c r="I95" s="20" t="s">
        <v>166</v>
      </c>
      <c r="J95" s="20" t="s">
        <v>153</v>
      </c>
      <c r="K95" s="22" t="s">
        <v>154</v>
      </c>
    </row>
    <row r="96" spans="2:11" s="2" customFormat="1" x14ac:dyDescent="0.2">
      <c r="B96" s="29">
        <v>92</v>
      </c>
      <c r="C96" s="17" t="s">
        <v>75</v>
      </c>
      <c r="D96" s="17" t="s">
        <v>177</v>
      </c>
      <c r="E96" s="17">
        <v>13.03</v>
      </c>
      <c r="F96" s="17">
        <v>0</v>
      </c>
      <c r="G96" s="21">
        <v>13</v>
      </c>
      <c r="H96" s="21"/>
      <c r="I96" s="17" t="s">
        <v>167</v>
      </c>
      <c r="J96" s="17" t="s">
        <v>153</v>
      </c>
      <c r="K96" s="23">
        <v>8</v>
      </c>
    </row>
    <row r="97" spans="2:11" s="2" customFormat="1" x14ac:dyDescent="0.2">
      <c r="B97" s="29">
        <v>93</v>
      </c>
      <c r="C97" s="17" t="s">
        <v>76</v>
      </c>
      <c r="D97" s="20" t="s">
        <v>176</v>
      </c>
      <c r="E97" s="20">
        <v>0</v>
      </c>
      <c r="F97" s="20">
        <v>4</v>
      </c>
      <c r="G97" s="20"/>
      <c r="H97" s="20">
        <v>7.28</v>
      </c>
      <c r="I97" s="20" t="s">
        <v>166</v>
      </c>
      <c r="J97" s="20" t="s">
        <v>153</v>
      </c>
      <c r="K97" s="22" t="s">
        <v>154</v>
      </c>
    </row>
    <row r="98" spans="2:11" s="2" customFormat="1" x14ac:dyDescent="0.2">
      <c r="B98" s="29">
        <v>94</v>
      </c>
      <c r="C98" s="17" t="s">
        <v>77</v>
      </c>
      <c r="D98" s="20" t="s">
        <v>176</v>
      </c>
      <c r="E98" s="17">
        <v>0</v>
      </c>
      <c r="F98" s="17">
        <v>3.25</v>
      </c>
      <c r="G98" s="17"/>
      <c r="H98" s="21">
        <v>3.92</v>
      </c>
      <c r="I98" s="17" t="s">
        <v>166</v>
      </c>
      <c r="J98" s="17" t="s">
        <v>153</v>
      </c>
      <c r="K98" s="23">
        <v>8</v>
      </c>
    </row>
    <row r="99" spans="2:11" s="2" customFormat="1" x14ac:dyDescent="0.2">
      <c r="B99" s="29">
        <v>95</v>
      </c>
      <c r="C99" s="17" t="s">
        <v>78</v>
      </c>
      <c r="D99" s="20" t="s">
        <v>175</v>
      </c>
      <c r="E99" s="20">
        <v>9.4499999999999993</v>
      </c>
      <c r="F99" s="20">
        <v>0</v>
      </c>
      <c r="G99" s="21">
        <f>3*1.5</f>
        <v>4.5</v>
      </c>
      <c r="H99" s="21"/>
      <c r="I99" s="20" t="s">
        <v>166</v>
      </c>
      <c r="J99" s="20" t="s">
        <v>153</v>
      </c>
      <c r="K99" s="22" t="s">
        <v>154</v>
      </c>
    </row>
    <row r="100" spans="2:11" s="2" customFormat="1" x14ac:dyDescent="0.2">
      <c r="B100" s="29">
        <v>96</v>
      </c>
      <c r="C100" s="17" t="s">
        <v>214</v>
      </c>
      <c r="D100" s="20" t="s">
        <v>176</v>
      </c>
      <c r="E100" s="20">
        <v>9.4499999999999993</v>
      </c>
      <c r="F100" s="20">
        <v>0</v>
      </c>
      <c r="G100" s="20"/>
      <c r="H100" s="21">
        <v>5.04</v>
      </c>
      <c r="I100" s="20" t="s">
        <v>166</v>
      </c>
      <c r="J100" s="20" t="s">
        <v>153</v>
      </c>
      <c r="K100" s="22" t="s">
        <v>154</v>
      </c>
    </row>
    <row r="101" spans="2:11" s="2" customFormat="1" x14ac:dyDescent="0.2">
      <c r="B101" s="29">
        <v>97</v>
      </c>
      <c r="C101" s="17" t="s">
        <v>79</v>
      </c>
      <c r="D101" s="20" t="s">
        <v>176</v>
      </c>
      <c r="E101" s="20">
        <v>9.4499999999999993</v>
      </c>
      <c r="F101" s="20"/>
      <c r="G101" s="20"/>
      <c r="H101" s="20">
        <v>3.92</v>
      </c>
      <c r="I101" s="20" t="s">
        <v>166</v>
      </c>
      <c r="J101" s="20" t="s">
        <v>153</v>
      </c>
      <c r="K101" s="22" t="s">
        <v>154</v>
      </c>
    </row>
    <row r="102" spans="2:11" s="2" customFormat="1" x14ac:dyDescent="0.2">
      <c r="B102" s="29">
        <v>98</v>
      </c>
      <c r="C102" s="17" t="s">
        <v>80</v>
      </c>
      <c r="D102" s="20" t="s">
        <v>176</v>
      </c>
      <c r="E102" s="20">
        <v>0</v>
      </c>
      <c r="F102" s="20">
        <v>4</v>
      </c>
      <c r="G102" s="20"/>
      <c r="H102" s="20">
        <v>3.92</v>
      </c>
      <c r="I102" s="20" t="s">
        <v>167</v>
      </c>
      <c r="J102" s="20" t="s">
        <v>153</v>
      </c>
      <c r="K102" s="22" t="s">
        <v>154</v>
      </c>
    </row>
    <row r="103" spans="2:11" s="2" customFormat="1" x14ac:dyDescent="0.2">
      <c r="B103" s="29">
        <v>99</v>
      </c>
      <c r="C103" s="17" t="s">
        <v>81</v>
      </c>
      <c r="D103" s="20" t="s">
        <v>176</v>
      </c>
      <c r="E103" s="20">
        <v>0</v>
      </c>
      <c r="F103" s="20">
        <v>2.5</v>
      </c>
      <c r="G103" s="20"/>
      <c r="H103" s="21">
        <v>2.8</v>
      </c>
      <c r="I103" s="20" t="s">
        <v>166</v>
      </c>
      <c r="J103" s="20" t="s">
        <v>153</v>
      </c>
      <c r="K103" s="22" t="s">
        <v>154</v>
      </c>
    </row>
    <row r="104" spans="2:11" s="2" customFormat="1" x14ac:dyDescent="0.2">
      <c r="B104" s="29">
        <v>100</v>
      </c>
      <c r="C104" s="17" t="s">
        <v>82</v>
      </c>
      <c r="D104" s="20" t="s">
        <v>176</v>
      </c>
      <c r="E104" s="17">
        <v>0</v>
      </c>
      <c r="F104" s="17">
        <v>4</v>
      </c>
      <c r="G104" s="17"/>
      <c r="H104" s="20">
        <v>7.28</v>
      </c>
      <c r="I104" s="17" t="s">
        <v>166</v>
      </c>
      <c r="J104" s="17" t="s">
        <v>153</v>
      </c>
      <c r="K104" s="23">
        <v>8</v>
      </c>
    </row>
    <row r="105" spans="2:11" s="2" customFormat="1" x14ac:dyDescent="0.2">
      <c r="B105" s="29">
        <v>101</v>
      </c>
      <c r="C105" s="17" t="s">
        <v>83</v>
      </c>
      <c r="D105" s="20" t="s">
        <v>176</v>
      </c>
      <c r="E105" s="20">
        <v>0</v>
      </c>
      <c r="F105" s="20">
        <v>1.75</v>
      </c>
      <c r="G105" s="20"/>
      <c r="H105" s="20">
        <v>3.92</v>
      </c>
      <c r="I105" s="20" t="s">
        <v>166</v>
      </c>
      <c r="J105" s="20" t="s">
        <v>153</v>
      </c>
      <c r="K105" s="22" t="s">
        <v>154</v>
      </c>
    </row>
    <row r="106" spans="2:11" s="2" customFormat="1" x14ac:dyDescent="0.2">
      <c r="B106" s="29">
        <v>102</v>
      </c>
      <c r="C106" s="17" t="s">
        <v>84</v>
      </c>
      <c r="D106" s="20" t="s">
        <v>176</v>
      </c>
      <c r="E106" s="20">
        <v>9.6</v>
      </c>
      <c r="F106" s="20">
        <v>0</v>
      </c>
      <c r="G106" s="20"/>
      <c r="H106" s="21">
        <v>2.8</v>
      </c>
      <c r="I106" s="20" t="s">
        <v>166</v>
      </c>
      <c r="J106" s="20" t="s">
        <v>153</v>
      </c>
      <c r="K106" s="22" t="s">
        <v>154</v>
      </c>
    </row>
    <row r="107" spans="2:11" s="2" customFormat="1" x14ac:dyDescent="0.2">
      <c r="B107" s="29">
        <v>103</v>
      </c>
      <c r="C107" s="17" t="s">
        <v>85</v>
      </c>
      <c r="D107" s="40" t="s">
        <v>175</v>
      </c>
      <c r="E107" s="17">
        <v>9.4499999999999993</v>
      </c>
      <c r="F107" s="17">
        <v>0</v>
      </c>
      <c r="G107" s="21">
        <f>2*1.5</f>
        <v>3</v>
      </c>
      <c r="H107" s="21"/>
      <c r="I107" s="20" t="s">
        <v>166</v>
      </c>
      <c r="J107" s="20" t="s">
        <v>153</v>
      </c>
      <c r="K107" s="22" t="s">
        <v>154</v>
      </c>
    </row>
    <row r="108" spans="2:11" s="2" customFormat="1" x14ac:dyDescent="0.2">
      <c r="B108" s="29">
        <v>104</v>
      </c>
      <c r="C108" s="17" t="s">
        <v>86</v>
      </c>
      <c r="D108" s="20" t="s">
        <v>176</v>
      </c>
      <c r="E108" s="20">
        <v>0</v>
      </c>
      <c r="F108" s="20">
        <v>3</v>
      </c>
      <c r="G108" s="20"/>
      <c r="H108" s="21">
        <v>5.04</v>
      </c>
      <c r="I108" s="20" t="s">
        <v>166</v>
      </c>
      <c r="J108" s="20" t="s">
        <v>153</v>
      </c>
      <c r="K108" s="22" t="s">
        <v>154</v>
      </c>
    </row>
    <row r="109" spans="2:11" s="2" customFormat="1" x14ac:dyDescent="0.2">
      <c r="B109" s="29">
        <v>105</v>
      </c>
      <c r="C109" s="17" t="s">
        <v>215</v>
      </c>
      <c r="D109" s="20" t="s">
        <v>176</v>
      </c>
      <c r="E109" s="20">
        <v>0</v>
      </c>
      <c r="F109" s="20">
        <v>4</v>
      </c>
      <c r="G109" s="20"/>
      <c r="H109" s="20">
        <v>3.92</v>
      </c>
      <c r="I109" s="20" t="s">
        <v>167</v>
      </c>
      <c r="J109" s="20" t="s">
        <v>153</v>
      </c>
      <c r="K109" s="22" t="s">
        <v>154</v>
      </c>
    </row>
    <row r="110" spans="2:11" s="2" customFormat="1" x14ac:dyDescent="0.2">
      <c r="B110" s="29">
        <v>106</v>
      </c>
      <c r="C110" s="17" t="s">
        <v>87</v>
      </c>
      <c r="D110" s="20" t="s">
        <v>176</v>
      </c>
      <c r="E110" s="20">
        <v>0</v>
      </c>
      <c r="F110" s="20">
        <v>4</v>
      </c>
      <c r="G110" s="20"/>
      <c r="H110" s="20">
        <v>7.28</v>
      </c>
      <c r="I110" s="20" t="s">
        <v>166</v>
      </c>
      <c r="J110" s="20" t="s">
        <v>153</v>
      </c>
      <c r="K110" s="22" t="s">
        <v>154</v>
      </c>
    </row>
    <row r="111" spans="2:11" s="2" customFormat="1" x14ac:dyDescent="0.2">
      <c r="B111" s="29">
        <v>107</v>
      </c>
      <c r="C111" s="17" t="s">
        <v>216</v>
      </c>
      <c r="D111" s="20" t="s">
        <v>176</v>
      </c>
      <c r="E111" s="20">
        <v>0</v>
      </c>
      <c r="F111" s="20">
        <v>4</v>
      </c>
      <c r="G111" s="20"/>
      <c r="H111" s="20">
        <v>3.92</v>
      </c>
      <c r="I111" s="20" t="s">
        <v>167</v>
      </c>
      <c r="J111" s="20" t="s">
        <v>153</v>
      </c>
      <c r="K111" s="22" t="s">
        <v>154</v>
      </c>
    </row>
    <row r="112" spans="2:11" s="2" customFormat="1" x14ac:dyDescent="0.2">
      <c r="B112" s="29">
        <v>108</v>
      </c>
      <c r="C112" s="17" t="s">
        <v>88</v>
      </c>
      <c r="D112" s="20" t="s">
        <v>176</v>
      </c>
      <c r="E112" s="20">
        <v>0</v>
      </c>
      <c r="F112" s="20">
        <v>3.25</v>
      </c>
      <c r="G112" s="20"/>
      <c r="H112" s="20">
        <v>3.92</v>
      </c>
      <c r="I112" s="20" t="s">
        <v>166</v>
      </c>
      <c r="J112" s="20" t="s">
        <v>153</v>
      </c>
      <c r="K112" s="22" t="s">
        <v>154</v>
      </c>
    </row>
    <row r="113" spans="2:11" s="2" customFormat="1" x14ac:dyDescent="0.2">
      <c r="B113" s="29">
        <v>109</v>
      </c>
      <c r="C113" s="17" t="s">
        <v>89</v>
      </c>
      <c r="D113" s="20" t="s">
        <v>176</v>
      </c>
      <c r="E113" s="20">
        <v>0</v>
      </c>
      <c r="F113" s="20">
        <v>2.75</v>
      </c>
      <c r="G113" s="20"/>
      <c r="H113" s="20">
        <v>2.2400000000000002</v>
      </c>
      <c r="I113" s="20" t="s">
        <v>167</v>
      </c>
      <c r="J113" s="20" t="s">
        <v>153</v>
      </c>
      <c r="K113" s="22" t="s">
        <v>154</v>
      </c>
    </row>
    <row r="114" spans="2:11" s="2" customFormat="1" x14ac:dyDescent="0.2">
      <c r="B114" s="29">
        <v>110</v>
      </c>
      <c r="C114" s="17" t="s">
        <v>90</v>
      </c>
      <c r="D114" s="20" t="s">
        <v>176</v>
      </c>
      <c r="E114" s="20">
        <v>0</v>
      </c>
      <c r="F114" s="20">
        <v>4</v>
      </c>
      <c r="G114" s="20"/>
      <c r="H114" s="20">
        <v>3.92</v>
      </c>
      <c r="I114" s="20" t="s">
        <v>167</v>
      </c>
      <c r="J114" s="20" t="s">
        <v>153</v>
      </c>
      <c r="K114" s="22" t="s">
        <v>154</v>
      </c>
    </row>
    <row r="115" spans="2:11" s="2" customFormat="1" x14ac:dyDescent="0.2">
      <c r="B115" s="29">
        <v>111</v>
      </c>
      <c r="C115" s="17" t="s">
        <v>217</v>
      </c>
      <c r="D115" s="20" t="s">
        <v>176</v>
      </c>
      <c r="E115" s="20">
        <v>0</v>
      </c>
      <c r="F115" s="20">
        <v>4</v>
      </c>
      <c r="G115" s="20"/>
      <c r="H115" s="20">
        <v>3.92</v>
      </c>
      <c r="I115" s="20" t="s">
        <v>167</v>
      </c>
      <c r="J115" s="20" t="s">
        <v>153</v>
      </c>
      <c r="K115" s="22" t="s">
        <v>154</v>
      </c>
    </row>
    <row r="116" spans="2:11" s="2" customFormat="1" x14ac:dyDescent="0.2">
      <c r="B116" s="29">
        <v>112</v>
      </c>
      <c r="C116" s="17" t="s">
        <v>91</v>
      </c>
      <c r="D116" s="20" t="s">
        <v>176</v>
      </c>
      <c r="E116" s="20">
        <v>0</v>
      </c>
      <c r="F116" s="20">
        <v>3.25</v>
      </c>
      <c r="G116" s="20"/>
      <c r="H116" s="20">
        <v>3.92</v>
      </c>
      <c r="I116" s="20" t="s">
        <v>166</v>
      </c>
      <c r="J116" s="20" t="s">
        <v>153</v>
      </c>
      <c r="K116" s="22" t="s">
        <v>154</v>
      </c>
    </row>
    <row r="117" spans="2:11" s="2" customFormat="1" x14ac:dyDescent="0.2">
      <c r="B117" s="29">
        <v>113</v>
      </c>
      <c r="C117" s="17" t="s">
        <v>92</v>
      </c>
      <c r="D117" s="20" t="s">
        <v>176</v>
      </c>
      <c r="E117" s="20">
        <v>0</v>
      </c>
      <c r="F117" s="20">
        <v>3.5</v>
      </c>
      <c r="G117" s="20"/>
      <c r="H117" s="20">
        <v>3.36</v>
      </c>
      <c r="I117" s="20" t="s">
        <v>167</v>
      </c>
      <c r="J117" s="20" t="s">
        <v>153</v>
      </c>
      <c r="K117" s="22" t="s">
        <v>154</v>
      </c>
    </row>
    <row r="118" spans="2:11" s="2" customFormat="1" x14ac:dyDescent="0.2">
      <c r="B118" s="29">
        <v>114</v>
      </c>
      <c r="C118" s="17" t="s">
        <v>93</v>
      </c>
      <c r="D118" s="20" t="s">
        <v>175</v>
      </c>
      <c r="E118" s="20">
        <v>11.19</v>
      </c>
      <c r="F118" s="20">
        <v>0</v>
      </c>
      <c r="G118" s="21">
        <f t="shared" ref="G118:G119" si="0">3*1.5</f>
        <v>4.5</v>
      </c>
      <c r="H118" s="21"/>
      <c r="I118" s="20" t="s">
        <v>166</v>
      </c>
      <c r="J118" s="20" t="s">
        <v>153</v>
      </c>
      <c r="K118" s="22" t="s">
        <v>154</v>
      </c>
    </row>
    <row r="119" spans="2:11" s="2" customFormat="1" x14ac:dyDescent="0.2">
      <c r="B119" s="29">
        <v>115</v>
      </c>
      <c r="C119" s="17" t="s">
        <v>94</v>
      </c>
      <c r="D119" s="20" t="s">
        <v>175</v>
      </c>
      <c r="E119" s="20">
        <v>9.4499999999999993</v>
      </c>
      <c r="F119" s="20">
        <v>0</v>
      </c>
      <c r="G119" s="21">
        <f t="shared" si="0"/>
        <v>4.5</v>
      </c>
      <c r="H119" s="21"/>
      <c r="I119" s="20" t="s">
        <v>166</v>
      </c>
      <c r="J119" s="20" t="s">
        <v>153</v>
      </c>
      <c r="K119" s="22" t="s">
        <v>154</v>
      </c>
    </row>
    <row r="120" spans="2:11" s="2" customFormat="1" x14ac:dyDescent="0.2">
      <c r="B120" s="29">
        <v>116</v>
      </c>
      <c r="C120" s="17" t="s">
        <v>95</v>
      </c>
      <c r="D120" s="20" t="s">
        <v>176</v>
      </c>
      <c r="E120" s="20">
        <v>0</v>
      </c>
      <c r="F120" s="20">
        <v>2.75</v>
      </c>
      <c r="G120" s="20"/>
      <c r="H120" s="21">
        <v>5.04</v>
      </c>
      <c r="I120" s="20" t="s">
        <v>166</v>
      </c>
      <c r="J120" s="20" t="s">
        <v>153</v>
      </c>
      <c r="K120" s="22" t="s">
        <v>154</v>
      </c>
    </row>
    <row r="121" spans="2:11" s="2" customFormat="1" x14ac:dyDescent="0.2">
      <c r="B121" s="29">
        <v>117</v>
      </c>
      <c r="C121" s="17" t="s">
        <v>96</v>
      </c>
      <c r="D121" s="20" t="s">
        <v>176</v>
      </c>
      <c r="E121" s="20">
        <v>0</v>
      </c>
      <c r="F121" s="20">
        <v>4</v>
      </c>
      <c r="G121" s="20"/>
      <c r="H121" s="20">
        <v>3.92</v>
      </c>
      <c r="I121" s="20" t="s">
        <v>167</v>
      </c>
      <c r="J121" s="20" t="s">
        <v>153</v>
      </c>
      <c r="K121" s="22" t="s">
        <v>154</v>
      </c>
    </row>
    <row r="122" spans="2:11" s="2" customFormat="1" x14ac:dyDescent="0.2">
      <c r="B122" s="29">
        <v>118</v>
      </c>
      <c r="C122" s="17" t="s">
        <v>97</v>
      </c>
      <c r="D122" s="20" t="s">
        <v>176</v>
      </c>
      <c r="E122" s="20">
        <v>0</v>
      </c>
      <c r="F122" s="20">
        <v>4.5</v>
      </c>
      <c r="G122" s="20"/>
      <c r="H122" s="20">
        <v>6.16</v>
      </c>
      <c r="I122" s="20" t="s">
        <v>166</v>
      </c>
      <c r="J122" s="20" t="s">
        <v>158</v>
      </c>
      <c r="K122" s="22" t="s">
        <v>156</v>
      </c>
    </row>
    <row r="123" spans="2:11" s="2" customFormat="1" x14ac:dyDescent="0.2">
      <c r="B123" s="29">
        <v>119</v>
      </c>
      <c r="C123" s="17" t="s">
        <v>98</v>
      </c>
      <c r="D123" s="20" t="s">
        <v>175</v>
      </c>
      <c r="E123" s="20">
        <v>5.6</v>
      </c>
      <c r="F123" s="20">
        <v>0</v>
      </c>
      <c r="G123" s="21">
        <f>2*1.5</f>
        <v>3</v>
      </c>
      <c r="H123" s="21"/>
      <c r="I123" s="20" t="s">
        <v>166</v>
      </c>
      <c r="J123" s="20" t="s">
        <v>153</v>
      </c>
      <c r="K123" s="22" t="s">
        <v>154</v>
      </c>
    </row>
    <row r="124" spans="2:11" s="2" customFormat="1" x14ac:dyDescent="0.2">
      <c r="B124" s="29">
        <v>120</v>
      </c>
      <c r="C124" s="17" t="s">
        <v>99</v>
      </c>
      <c r="D124" s="20" t="s">
        <v>176</v>
      </c>
      <c r="E124" s="17">
        <v>0</v>
      </c>
      <c r="F124" s="17">
        <v>2.75</v>
      </c>
      <c r="G124" s="17"/>
      <c r="H124" s="21">
        <v>2.8</v>
      </c>
      <c r="I124" s="17" t="s">
        <v>166</v>
      </c>
      <c r="J124" s="17" t="s">
        <v>153</v>
      </c>
      <c r="K124" s="23">
        <v>8</v>
      </c>
    </row>
    <row r="125" spans="2:11" s="2" customFormat="1" x14ac:dyDescent="0.2">
      <c r="B125" s="29">
        <v>121</v>
      </c>
      <c r="C125" s="17" t="s">
        <v>218</v>
      </c>
      <c r="D125" s="20" t="s">
        <v>176</v>
      </c>
      <c r="E125" s="20">
        <v>0</v>
      </c>
      <c r="F125" s="20">
        <v>4</v>
      </c>
      <c r="G125" s="20"/>
      <c r="H125" s="20">
        <v>7.28</v>
      </c>
      <c r="I125" s="20" t="s">
        <v>166</v>
      </c>
      <c r="J125" s="20" t="s">
        <v>153</v>
      </c>
      <c r="K125" s="22" t="s">
        <v>154</v>
      </c>
    </row>
    <row r="126" spans="2:11" s="2" customFormat="1" x14ac:dyDescent="0.2">
      <c r="B126" s="29">
        <v>122</v>
      </c>
      <c r="C126" s="17" t="s">
        <v>100</v>
      </c>
      <c r="D126" s="20" t="s">
        <v>176</v>
      </c>
      <c r="E126" s="20">
        <v>0</v>
      </c>
      <c r="F126" s="20">
        <v>3.5</v>
      </c>
      <c r="G126" s="20"/>
      <c r="H126" s="21">
        <v>4.4800000000000004</v>
      </c>
      <c r="I126" s="20" t="s">
        <v>166</v>
      </c>
      <c r="J126" s="20" t="s">
        <v>153</v>
      </c>
      <c r="K126" s="22" t="s">
        <v>154</v>
      </c>
    </row>
    <row r="127" spans="2:11" s="2" customFormat="1" x14ac:dyDescent="0.2">
      <c r="B127" s="29">
        <v>123</v>
      </c>
      <c r="C127" s="17" t="s">
        <v>101</v>
      </c>
      <c r="D127" s="20" t="s">
        <v>176</v>
      </c>
      <c r="E127" s="20">
        <v>0</v>
      </c>
      <c r="F127" s="20">
        <v>4</v>
      </c>
      <c r="G127" s="20"/>
      <c r="H127" s="20">
        <v>3.36</v>
      </c>
      <c r="I127" s="20" t="s">
        <v>166</v>
      </c>
      <c r="J127" s="20" t="s">
        <v>153</v>
      </c>
      <c r="K127" s="22" t="s">
        <v>154</v>
      </c>
    </row>
    <row r="128" spans="2:11" s="2" customFormat="1" x14ac:dyDescent="0.2">
      <c r="B128" s="29">
        <v>124</v>
      </c>
      <c r="C128" s="17" t="s">
        <v>102</v>
      </c>
      <c r="D128" s="20" t="s">
        <v>176</v>
      </c>
      <c r="E128" s="20">
        <v>0</v>
      </c>
      <c r="F128" s="20">
        <v>5.25</v>
      </c>
      <c r="G128" s="20"/>
      <c r="H128" s="21">
        <v>5.04</v>
      </c>
      <c r="I128" s="20" t="s">
        <v>166</v>
      </c>
      <c r="J128" s="20" t="s">
        <v>153</v>
      </c>
      <c r="K128" s="22" t="s">
        <v>154</v>
      </c>
    </row>
    <row r="129" spans="2:11" s="2" customFormat="1" x14ac:dyDescent="0.2">
      <c r="B129" s="29">
        <v>125</v>
      </c>
      <c r="C129" s="17" t="s">
        <v>103</v>
      </c>
      <c r="D129" s="20" t="s">
        <v>175</v>
      </c>
      <c r="E129" s="20">
        <v>9.4499999999999993</v>
      </c>
      <c r="F129" s="20">
        <v>0</v>
      </c>
      <c r="G129" s="21">
        <f>2*1.5</f>
        <v>3</v>
      </c>
      <c r="H129" s="21"/>
      <c r="I129" s="20" t="s">
        <v>166</v>
      </c>
      <c r="J129" s="20" t="s">
        <v>153</v>
      </c>
      <c r="K129" s="22" t="s">
        <v>154</v>
      </c>
    </row>
    <row r="130" spans="2:11" s="2" customFormat="1" x14ac:dyDescent="0.2">
      <c r="B130" s="29">
        <v>126</v>
      </c>
      <c r="C130" s="17" t="s">
        <v>104</v>
      </c>
      <c r="D130" s="20" t="s">
        <v>176</v>
      </c>
      <c r="E130" s="20">
        <v>0</v>
      </c>
      <c r="F130" s="20">
        <v>4</v>
      </c>
      <c r="G130" s="20"/>
      <c r="H130" s="21">
        <v>5.04</v>
      </c>
      <c r="I130" s="20" t="s">
        <v>166</v>
      </c>
      <c r="J130" s="20" t="s">
        <v>153</v>
      </c>
      <c r="K130" s="22" t="s">
        <v>154</v>
      </c>
    </row>
    <row r="131" spans="2:11" s="2" customFormat="1" x14ac:dyDescent="0.2">
      <c r="B131" s="29">
        <v>127</v>
      </c>
      <c r="C131" s="17" t="s">
        <v>105</v>
      </c>
      <c r="D131" s="20" t="s">
        <v>175</v>
      </c>
      <c r="E131" s="20">
        <v>5.6</v>
      </c>
      <c r="F131" s="20">
        <v>0</v>
      </c>
      <c r="G131" s="21">
        <f>3*1.5</f>
        <v>4.5</v>
      </c>
      <c r="H131" s="21"/>
      <c r="I131" s="20" t="s">
        <v>166</v>
      </c>
      <c r="J131" s="20" t="s">
        <v>153</v>
      </c>
      <c r="K131" s="22" t="s">
        <v>154</v>
      </c>
    </row>
    <row r="132" spans="2:11" s="2" customFormat="1" x14ac:dyDescent="0.2">
      <c r="B132" s="29">
        <v>128</v>
      </c>
      <c r="C132" s="17" t="s">
        <v>106</v>
      </c>
      <c r="D132" s="17" t="s">
        <v>177</v>
      </c>
      <c r="E132" s="20">
        <v>11.66</v>
      </c>
      <c r="F132" s="20">
        <v>0</v>
      </c>
      <c r="G132" s="21">
        <v>13</v>
      </c>
      <c r="H132" s="20"/>
      <c r="I132" s="20" t="s">
        <v>167</v>
      </c>
      <c r="J132" s="20" t="s">
        <v>153</v>
      </c>
      <c r="K132" s="22" t="s">
        <v>154</v>
      </c>
    </row>
    <row r="133" spans="2:11" s="2" customFormat="1" x14ac:dyDescent="0.2">
      <c r="B133" s="29">
        <v>129</v>
      </c>
      <c r="C133" s="17" t="s">
        <v>107</v>
      </c>
      <c r="D133" s="20" t="s">
        <v>176</v>
      </c>
      <c r="E133" s="20">
        <v>0</v>
      </c>
      <c r="F133" s="20">
        <v>4</v>
      </c>
      <c r="G133" s="20"/>
      <c r="H133" s="20">
        <v>3.92</v>
      </c>
      <c r="I133" s="20" t="s">
        <v>166</v>
      </c>
      <c r="J133" s="20" t="s">
        <v>153</v>
      </c>
      <c r="K133" s="22" t="s">
        <v>154</v>
      </c>
    </row>
    <row r="134" spans="2:11" s="2" customFormat="1" x14ac:dyDescent="0.2">
      <c r="B134" s="29">
        <v>130</v>
      </c>
      <c r="C134" s="17" t="s">
        <v>108</v>
      </c>
      <c r="D134" s="20" t="s">
        <v>176</v>
      </c>
      <c r="E134" s="20">
        <v>0</v>
      </c>
      <c r="F134" s="20">
        <v>10.75</v>
      </c>
      <c r="G134" s="20"/>
      <c r="H134" s="21">
        <v>5.04</v>
      </c>
      <c r="I134" s="20" t="s">
        <v>166</v>
      </c>
      <c r="J134" s="20" t="s">
        <v>153</v>
      </c>
      <c r="K134" s="22" t="s">
        <v>154</v>
      </c>
    </row>
    <row r="135" spans="2:11" s="2" customFormat="1" x14ac:dyDescent="0.2">
      <c r="B135" s="29">
        <v>131</v>
      </c>
      <c r="C135" s="17" t="s">
        <v>109</v>
      </c>
      <c r="D135" s="20" t="s">
        <v>175</v>
      </c>
      <c r="E135" s="20">
        <v>9.4499999999999993</v>
      </c>
      <c r="F135" s="20">
        <v>0</v>
      </c>
      <c r="G135" s="21">
        <f>3*1.5</f>
        <v>4.5</v>
      </c>
      <c r="H135" s="21"/>
      <c r="I135" s="20" t="s">
        <v>166</v>
      </c>
      <c r="J135" s="20" t="s">
        <v>153</v>
      </c>
      <c r="K135" s="22" t="s">
        <v>154</v>
      </c>
    </row>
    <row r="136" spans="2:11" s="2" customFormat="1" x14ac:dyDescent="0.2">
      <c r="B136" s="29">
        <v>132</v>
      </c>
      <c r="C136" s="17" t="s">
        <v>110</v>
      </c>
      <c r="D136" s="20" t="s">
        <v>176</v>
      </c>
      <c r="E136" s="20">
        <v>0</v>
      </c>
      <c r="F136" s="20">
        <v>4</v>
      </c>
      <c r="G136" s="20"/>
      <c r="H136" s="20">
        <v>3.92</v>
      </c>
      <c r="I136" s="20" t="s">
        <v>167</v>
      </c>
      <c r="J136" s="20" t="s">
        <v>153</v>
      </c>
      <c r="K136" s="22" t="s">
        <v>154</v>
      </c>
    </row>
    <row r="137" spans="2:11" s="2" customFormat="1" x14ac:dyDescent="0.2">
      <c r="B137" s="29">
        <v>133</v>
      </c>
      <c r="C137" s="17" t="s">
        <v>111</v>
      </c>
      <c r="D137" s="20" t="s">
        <v>176</v>
      </c>
      <c r="E137" s="20">
        <v>0</v>
      </c>
      <c r="F137" s="20">
        <v>4</v>
      </c>
      <c r="G137" s="20"/>
      <c r="H137" s="20">
        <v>3.92</v>
      </c>
      <c r="I137" s="20" t="s">
        <v>167</v>
      </c>
      <c r="J137" s="20" t="s">
        <v>153</v>
      </c>
      <c r="K137" s="22" t="s">
        <v>154</v>
      </c>
    </row>
    <row r="138" spans="2:11" s="2" customFormat="1" x14ac:dyDescent="0.2">
      <c r="B138" s="29">
        <v>134</v>
      </c>
      <c r="C138" s="17" t="s">
        <v>112</v>
      </c>
      <c r="D138" s="20" t="s">
        <v>175</v>
      </c>
      <c r="E138" s="17">
        <v>12.28</v>
      </c>
      <c r="F138" s="17">
        <v>0</v>
      </c>
      <c r="G138" s="21">
        <f>3*1.5</f>
        <v>4.5</v>
      </c>
      <c r="H138" s="21"/>
      <c r="I138" s="17" t="s">
        <v>166</v>
      </c>
      <c r="J138" s="17" t="s">
        <v>153</v>
      </c>
      <c r="K138" s="23">
        <v>8</v>
      </c>
    </row>
    <row r="139" spans="2:11" s="2" customFormat="1" x14ac:dyDescent="0.2">
      <c r="B139" s="29">
        <v>135</v>
      </c>
      <c r="C139" s="17" t="s">
        <v>113</v>
      </c>
      <c r="D139" s="20" t="s">
        <v>176</v>
      </c>
      <c r="E139" s="20">
        <v>0</v>
      </c>
      <c r="F139" s="20">
        <v>4</v>
      </c>
      <c r="G139" s="20"/>
      <c r="H139" s="20">
        <v>10.08</v>
      </c>
      <c r="I139" s="20" t="s">
        <v>166</v>
      </c>
      <c r="J139" s="20" t="s">
        <v>153</v>
      </c>
      <c r="K139" s="22" t="s">
        <v>154</v>
      </c>
    </row>
    <row r="140" spans="2:11" s="2" customFormat="1" x14ac:dyDescent="0.2">
      <c r="B140" s="29">
        <v>136</v>
      </c>
      <c r="C140" s="17" t="s">
        <v>170</v>
      </c>
      <c r="D140" s="20" t="s">
        <v>176</v>
      </c>
      <c r="E140" s="20">
        <v>0</v>
      </c>
      <c r="F140" s="20">
        <v>5.25</v>
      </c>
      <c r="G140" s="20"/>
      <c r="H140" s="21">
        <v>3.92</v>
      </c>
      <c r="I140" s="20" t="s">
        <v>166</v>
      </c>
      <c r="J140" s="20" t="s">
        <v>153</v>
      </c>
      <c r="K140" s="22" t="s">
        <v>154</v>
      </c>
    </row>
    <row r="141" spans="2:11" s="2" customFormat="1" x14ac:dyDescent="0.2">
      <c r="B141" s="29">
        <v>137</v>
      </c>
      <c r="C141" s="17" t="s">
        <v>114</v>
      </c>
      <c r="D141" s="20" t="s">
        <v>176</v>
      </c>
      <c r="E141" s="20">
        <v>0</v>
      </c>
      <c r="F141" s="20">
        <v>7.5</v>
      </c>
      <c r="G141" s="20"/>
      <c r="H141" s="20">
        <v>7.28</v>
      </c>
      <c r="I141" s="20" t="s">
        <v>166</v>
      </c>
      <c r="J141" s="20" t="s">
        <v>153</v>
      </c>
      <c r="K141" s="22" t="s">
        <v>154</v>
      </c>
    </row>
    <row r="142" spans="2:11" s="2" customFormat="1" x14ac:dyDescent="0.2">
      <c r="B142" s="29">
        <v>138</v>
      </c>
      <c r="C142" s="17" t="s">
        <v>115</v>
      </c>
      <c r="D142" s="20" t="s">
        <v>176</v>
      </c>
      <c r="E142" s="20">
        <v>11.19</v>
      </c>
      <c r="F142" s="20">
        <v>0</v>
      </c>
      <c r="G142" s="20"/>
      <c r="H142" s="21">
        <v>2.8</v>
      </c>
      <c r="I142" s="20" t="s">
        <v>166</v>
      </c>
      <c r="J142" s="20" t="s">
        <v>153</v>
      </c>
      <c r="K142" s="22" t="s">
        <v>154</v>
      </c>
    </row>
    <row r="143" spans="2:11" s="2" customFormat="1" x14ac:dyDescent="0.2">
      <c r="B143" s="29">
        <v>139</v>
      </c>
      <c r="C143" s="17" t="s">
        <v>116</v>
      </c>
      <c r="D143" s="20" t="s">
        <v>176</v>
      </c>
      <c r="E143" s="20">
        <v>0</v>
      </c>
      <c r="F143" s="20">
        <v>3</v>
      </c>
      <c r="G143" s="20"/>
      <c r="H143" s="20">
        <v>3.92</v>
      </c>
      <c r="I143" s="20" t="s">
        <v>166</v>
      </c>
      <c r="J143" s="20" t="s">
        <v>153</v>
      </c>
      <c r="K143" s="22" t="s">
        <v>154</v>
      </c>
    </row>
    <row r="144" spans="2:11" s="2" customFormat="1" x14ac:dyDescent="0.2">
      <c r="B144" s="29">
        <v>140</v>
      </c>
      <c r="C144" s="17" t="s">
        <v>117</v>
      </c>
      <c r="D144" s="20" t="s">
        <v>176</v>
      </c>
      <c r="E144" s="17">
        <v>36.479999999999997</v>
      </c>
      <c r="F144" s="17">
        <v>0</v>
      </c>
      <c r="G144" s="17"/>
      <c r="H144" s="21">
        <v>3.92</v>
      </c>
      <c r="I144" s="17" t="s">
        <v>166</v>
      </c>
      <c r="J144" s="17" t="s">
        <v>153</v>
      </c>
      <c r="K144" s="23">
        <v>8</v>
      </c>
    </row>
    <row r="145" spans="2:11" s="2" customFormat="1" x14ac:dyDescent="0.2">
      <c r="B145" s="29">
        <v>141</v>
      </c>
      <c r="C145" s="17" t="s">
        <v>118</v>
      </c>
      <c r="D145" s="20" t="s">
        <v>176</v>
      </c>
      <c r="E145" s="20">
        <v>0</v>
      </c>
      <c r="F145" s="20">
        <v>4.75</v>
      </c>
      <c r="G145" s="20"/>
      <c r="H145" s="21">
        <v>2.8</v>
      </c>
      <c r="I145" s="20" t="s">
        <v>166</v>
      </c>
      <c r="J145" s="20" t="s">
        <v>153</v>
      </c>
      <c r="K145" s="22" t="s">
        <v>154</v>
      </c>
    </row>
    <row r="146" spans="2:11" s="2" customFormat="1" x14ac:dyDescent="0.2">
      <c r="B146" s="29">
        <v>142</v>
      </c>
      <c r="C146" s="17" t="s">
        <v>119</v>
      </c>
      <c r="D146" s="20" t="s">
        <v>176</v>
      </c>
      <c r="E146" s="20">
        <v>0</v>
      </c>
      <c r="F146" s="20">
        <v>3</v>
      </c>
      <c r="G146" s="20"/>
      <c r="H146" s="21">
        <v>2.8</v>
      </c>
      <c r="I146" s="20" t="s">
        <v>167</v>
      </c>
      <c r="J146" s="20" t="s">
        <v>153</v>
      </c>
      <c r="K146" s="22" t="s">
        <v>154</v>
      </c>
    </row>
    <row r="147" spans="2:11" s="2" customFormat="1" x14ac:dyDescent="0.2">
      <c r="B147" s="29">
        <v>143</v>
      </c>
      <c r="C147" s="17" t="s">
        <v>120</v>
      </c>
      <c r="D147" s="20" t="s">
        <v>176</v>
      </c>
      <c r="E147" s="20">
        <v>0</v>
      </c>
      <c r="F147" s="20">
        <v>6.25</v>
      </c>
      <c r="G147" s="20"/>
      <c r="H147" s="21">
        <v>5.04</v>
      </c>
      <c r="I147" s="20" t="s">
        <v>166</v>
      </c>
      <c r="J147" s="20" t="s">
        <v>153</v>
      </c>
      <c r="K147" s="22" t="s">
        <v>154</v>
      </c>
    </row>
    <row r="148" spans="2:11" s="2" customFormat="1" x14ac:dyDescent="0.2">
      <c r="B148" s="29">
        <v>144</v>
      </c>
      <c r="C148" s="17" t="s">
        <v>121</v>
      </c>
      <c r="D148" s="20" t="s">
        <v>176</v>
      </c>
      <c r="E148" s="20">
        <v>0</v>
      </c>
      <c r="F148" s="20">
        <v>4</v>
      </c>
      <c r="G148" s="20"/>
      <c r="H148" s="20">
        <v>3.92</v>
      </c>
      <c r="I148" s="20" t="s">
        <v>167</v>
      </c>
      <c r="J148" s="20" t="s">
        <v>153</v>
      </c>
      <c r="K148" s="22" t="s">
        <v>154</v>
      </c>
    </row>
    <row r="149" spans="2:11" s="2" customFormat="1" x14ac:dyDescent="0.2">
      <c r="B149" s="29">
        <v>145</v>
      </c>
      <c r="C149" s="17" t="s">
        <v>122</v>
      </c>
      <c r="D149" s="20" t="s">
        <v>176</v>
      </c>
      <c r="E149" s="20">
        <v>7.73</v>
      </c>
      <c r="F149" s="20">
        <v>0</v>
      </c>
      <c r="G149" s="20"/>
      <c r="H149" s="20">
        <v>5.04</v>
      </c>
      <c r="I149" s="20" t="s">
        <v>166</v>
      </c>
      <c r="J149" s="20" t="s">
        <v>153</v>
      </c>
      <c r="K149" s="22" t="s">
        <v>154</v>
      </c>
    </row>
    <row r="150" spans="2:11" s="2" customFormat="1" x14ac:dyDescent="0.2">
      <c r="B150" s="29">
        <v>146</v>
      </c>
      <c r="C150" s="17" t="s">
        <v>123</v>
      </c>
      <c r="D150" s="20" t="s">
        <v>175</v>
      </c>
      <c r="E150" s="20">
        <v>9.4499999999999993</v>
      </c>
      <c r="F150" s="20">
        <v>0</v>
      </c>
      <c r="G150" s="21">
        <f>2*1.5</f>
        <v>3</v>
      </c>
      <c r="H150" s="21"/>
      <c r="I150" s="20" t="s">
        <v>166</v>
      </c>
      <c r="J150" s="20" t="s">
        <v>153</v>
      </c>
      <c r="K150" s="22" t="s">
        <v>154</v>
      </c>
    </row>
    <row r="151" spans="2:11" s="2" customFormat="1" x14ac:dyDescent="0.2">
      <c r="B151" s="29">
        <v>147</v>
      </c>
      <c r="C151" s="17" t="s">
        <v>124</v>
      </c>
      <c r="D151" s="20" t="s">
        <v>175</v>
      </c>
      <c r="E151" s="20">
        <v>9.4499999999999993</v>
      </c>
      <c r="F151" s="20">
        <v>0</v>
      </c>
      <c r="G151" s="21">
        <f>3*1.5</f>
        <v>4.5</v>
      </c>
      <c r="H151" s="21"/>
      <c r="I151" s="20" t="s">
        <v>166</v>
      </c>
      <c r="J151" s="20" t="s">
        <v>155</v>
      </c>
      <c r="K151" s="22" t="s">
        <v>156</v>
      </c>
    </row>
    <row r="152" spans="2:11" s="2" customFormat="1" x14ac:dyDescent="0.2">
      <c r="B152" s="42">
        <v>148</v>
      </c>
      <c r="C152" s="17" t="s">
        <v>125</v>
      </c>
      <c r="D152" s="20" t="s">
        <v>174</v>
      </c>
      <c r="E152" s="20">
        <v>9.4499999999999993</v>
      </c>
      <c r="F152" s="20">
        <v>0</v>
      </c>
      <c r="G152" s="20"/>
      <c r="H152" s="20"/>
      <c r="I152" s="20"/>
      <c r="J152" s="20"/>
      <c r="K152" s="22"/>
    </row>
    <row r="153" spans="2:11" s="2" customFormat="1" x14ac:dyDescent="0.2">
      <c r="B153" s="29">
        <v>149</v>
      </c>
      <c r="C153" s="17" t="s">
        <v>126</v>
      </c>
      <c r="D153" s="20" t="s">
        <v>176</v>
      </c>
      <c r="E153" s="20">
        <v>0</v>
      </c>
      <c r="F153" s="20">
        <v>5.25</v>
      </c>
      <c r="G153" s="20"/>
      <c r="H153" s="21">
        <v>5.04</v>
      </c>
      <c r="I153" s="20" t="s">
        <v>166</v>
      </c>
      <c r="J153" s="20" t="s">
        <v>153</v>
      </c>
      <c r="K153" s="22" t="s">
        <v>154</v>
      </c>
    </row>
    <row r="154" spans="2:11" s="2" customFormat="1" x14ac:dyDescent="0.2">
      <c r="B154" s="29">
        <v>150</v>
      </c>
      <c r="C154" s="17" t="s">
        <v>219</v>
      </c>
      <c r="D154" s="17" t="s">
        <v>177</v>
      </c>
      <c r="E154" s="20">
        <v>10.029999999999999</v>
      </c>
      <c r="F154" s="20">
        <v>0</v>
      </c>
      <c r="G154" s="21">
        <v>13</v>
      </c>
      <c r="H154" s="20"/>
      <c r="I154" s="20" t="s">
        <v>166</v>
      </c>
      <c r="J154" s="20" t="s">
        <v>153</v>
      </c>
      <c r="K154" s="22" t="s">
        <v>154</v>
      </c>
    </row>
    <row r="155" spans="2:11" s="2" customFormat="1" x14ac:dyDescent="0.2">
      <c r="B155" s="42">
        <v>151</v>
      </c>
      <c r="C155" s="17" t="s">
        <v>127</v>
      </c>
      <c r="D155" s="20" t="s">
        <v>174</v>
      </c>
      <c r="E155" s="17">
        <v>0</v>
      </c>
      <c r="F155" s="17">
        <v>4</v>
      </c>
      <c r="G155" s="17"/>
      <c r="H155" s="21"/>
      <c r="I155" s="17"/>
      <c r="J155" s="17"/>
      <c r="K155" s="23"/>
    </row>
    <row r="156" spans="2:11" s="2" customFormat="1" x14ac:dyDescent="0.2">
      <c r="B156" s="29">
        <v>152</v>
      </c>
      <c r="C156" s="17" t="s">
        <v>127</v>
      </c>
      <c r="D156" s="20" t="s">
        <v>176</v>
      </c>
      <c r="E156" s="17">
        <v>0</v>
      </c>
      <c r="F156" s="17">
        <v>4</v>
      </c>
      <c r="G156" s="17"/>
      <c r="H156" s="21">
        <v>7.84</v>
      </c>
      <c r="I156" s="17" t="s">
        <v>167</v>
      </c>
      <c r="J156" s="17" t="s">
        <v>153</v>
      </c>
      <c r="K156" s="23">
        <v>8</v>
      </c>
    </row>
    <row r="157" spans="2:11" s="2" customFormat="1" x14ac:dyDescent="0.2">
      <c r="B157" s="29">
        <v>153</v>
      </c>
      <c r="C157" s="17" t="s">
        <v>128</v>
      </c>
      <c r="D157" s="20" t="s">
        <v>176</v>
      </c>
      <c r="E157" s="20">
        <v>0</v>
      </c>
      <c r="F157" s="20">
        <v>4</v>
      </c>
      <c r="G157" s="20"/>
      <c r="H157" s="20">
        <v>3.92</v>
      </c>
      <c r="I157" s="20" t="s">
        <v>167</v>
      </c>
      <c r="J157" s="20" t="s">
        <v>153</v>
      </c>
      <c r="K157" s="22" t="s">
        <v>154</v>
      </c>
    </row>
    <row r="158" spans="2:11" s="2" customFormat="1" x14ac:dyDescent="0.2">
      <c r="B158" s="29">
        <v>154</v>
      </c>
      <c r="C158" s="17" t="s">
        <v>129</v>
      </c>
      <c r="D158" s="20" t="s">
        <v>176</v>
      </c>
      <c r="E158" s="20">
        <v>0</v>
      </c>
      <c r="F158" s="20">
        <v>1.5</v>
      </c>
      <c r="G158" s="20"/>
      <c r="H158" s="20">
        <v>2.2400000000000002</v>
      </c>
      <c r="I158" s="20" t="s">
        <v>166</v>
      </c>
      <c r="J158" s="20" t="s">
        <v>153</v>
      </c>
      <c r="K158" s="22" t="s">
        <v>154</v>
      </c>
    </row>
    <row r="159" spans="2:11" s="2" customFormat="1" x14ac:dyDescent="0.2">
      <c r="B159" s="29">
        <v>155</v>
      </c>
      <c r="C159" s="17" t="s">
        <v>130</v>
      </c>
      <c r="D159" s="20" t="s">
        <v>176</v>
      </c>
      <c r="E159" s="20">
        <v>0</v>
      </c>
      <c r="F159" s="20">
        <v>4.5</v>
      </c>
      <c r="G159" s="20"/>
      <c r="H159" s="21">
        <v>5.04</v>
      </c>
      <c r="I159" s="20" t="s">
        <v>166</v>
      </c>
      <c r="J159" s="20" t="s">
        <v>153</v>
      </c>
      <c r="K159" s="22" t="s">
        <v>154</v>
      </c>
    </row>
    <row r="160" spans="2:11" s="2" customFormat="1" x14ac:dyDescent="0.2">
      <c r="B160" s="29">
        <v>156</v>
      </c>
      <c r="C160" s="17" t="s">
        <v>131</v>
      </c>
      <c r="D160" s="20" t="s">
        <v>176</v>
      </c>
      <c r="E160" s="20">
        <v>0</v>
      </c>
      <c r="F160" s="20">
        <v>4</v>
      </c>
      <c r="G160" s="20"/>
      <c r="H160" s="21">
        <v>4.4800000000000004</v>
      </c>
      <c r="I160" s="20" t="s">
        <v>166</v>
      </c>
      <c r="J160" s="20" t="s">
        <v>153</v>
      </c>
      <c r="K160" s="22" t="s">
        <v>154</v>
      </c>
    </row>
    <row r="161" spans="2:11" s="2" customFormat="1" x14ac:dyDescent="0.2">
      <c r="B161" s="29">
        <v>157</v>
      </c>
      <c r="C161" s="17" t="s">
        <v>132</v>
      </c>
      <c r="D161" s="20" t="s">
        <v>175</v>
      </c>
      <c r="E161" s="20">
        <v>11.19</v>
      </c>
      <c r="F161" s="20">
        <v>0</v>
      </c>
      <c r="G161" s="21">
        <f t="shared" ref="G161:G163" si="1">3*1.5</f>
        <v>4.5</v>
      </c>
      <c r="H161" s="21"/>
      <c r="I161" s="20" t="s">
        <v>166</v>
      </c>
      <c r="J161" s="20" t="s">
        <v>153</v>
      </c>
      <c r="K161" s="22" t="s">
        <v>154</v>
      </c>
    </row>
    <row r="162" spans="2:11" s="2" customFormat="1" x14ac:dyDescent="0.2">
      <c r="B162" s="29">
        <v>158</v>
      </c>
      <c r="C162" s="17" t="s">
        <v>133</v>
      </c>
      <c r="D162" s="20" t="s">
        <v>175</v>
      </c>
      <c r="E162" s="20">
        <v>9.4499999999999993</v>
      </c>
      <c r="F162" s="20">
        <v>0</v>
      </c>
      <c r="G162" s="21">
        <f t="shared" si="1"/>
        <v>4.5</v>
      </c>
      <c r="H162" s="21"/>
      <c r="I162" s="20" t="s">
        <v>166</v>
      </c>
      <c r="J162" s="20" t="s">
        <v>153</v>
      </c>
      <c r="K162" s="22" t="s">
        <v>154</v>
      </c>
    </row>
    <row r="163" spans="2:11" s="2" customFormat="1" x14ac:dyDescent="0.2">
      <c r="B163" s="29">
        <v>159</v>
      </c>
      <c r="C163" s="17" t="s">
        <v>220</v>
      </c>
      <c r="D163" s="20" t="s">
        <v>175</v>
      </c>
      <c r="E163" s="20">
        <v>9.4499999999999993</v>
      </c>
      <c r="F163" s="20">
        <v>0</v>
      </c>
      <c r="G163" s="21">
        <f t="shared" si="1"/>
        <v>4.5</v>
      </c>
      <c r="H163" s="21"/>
      <c r="I163" s="20" t="s">
        <v>166</v>
      </c>
      <c r="J163" s="20" t="s">
        <v>153</v>
      </c>
      <c r="K163" s="22" t="s">
        <v>154</v>
      </c>
    </row>
    <row r="164" spans="2:11" s="2" customFormat="1" x14ac:dyDescent="0.2">
      <c r="B164" s="29">
        <v>160</v>
      </c>
      <c r="C164" s="17" t="s">
        <v>173</v>
      </c>
      <c r="D164" s="20" t="s">
        <v>176</v>
      </c>
      <c r="E164" s="20">
        <v>0</v>
      </c>
      <c r="F164" s="20">
        <v>4</v>
      </c>
      <c r="G164" s="20"/>
      <c r="H164" s="20">
        <v>7.28</v>
      </c>
      <c r="I164" s="20" t="s">
        <v>166</v>
      </c>
      <c r="J164" s="20" t="s">
        <v>153</v>
      </c>
      <c r="K164" s="22" t="s">
        <v>154</v>
      </c>
    </row>
    <row r="165" spans="2:11" s="2" customFormat="1" x14ac:dyDescent="0.2">
      <c r="B165" s="29">
        <v>161</v>
      </c>
      <c r="C165" s="17" t="s">
        <v>172</v>
      </c>
      <c r="D165" s="20" t="s">
        <v>176</v>
      </c>
      <c r="E165" s="20">
        <v>0</v>
      </c>
      <c r="F165" s="20">
        <v>4</v>
      </c>
      <c r="G165" s="20"/>
      <c r="H165" s="20">
        <v>7.28</v>
      </c>
      <c r="I165" s="20" t="s">
        <v>166</v>
      </c>
      <c r="J165" s="20" t="s">
        <v>153</v>
      </c>
      <c r="K165" s="22" t="s">
        <v>154</v>
      </c>
    </row>
    <row r="166" spans="2:11" s="2" customFormat="1" x14ac:dyDescent="0.2">
      <c r="B166" s="29">
        <v>162</v>
      </c>
      <c r="C166" s="17" t="s">
        <v>171</v>
      </c>
      <c r="D166" s="17" t="s">
        <v>176</v>
      </c>
      <c r="E166" s="20">
        <v>10.39</v>
      </c>
      <c r="F166" s="20">
        <v>0</v>
      </c>
      <c r="G166" s="21"/>
      <c r="H166" s="20">
        <v>6.16</v>
      </c>
      <c r="I166" s="20" t="s">
        <v>167</v>
      </c>
      <c r="J166" s="20" t="s">
        <v>153</v>
      </c>
      <c r="K166" s="22" t="s">
        <v>154</v>
      </c>
    </row>
    <row r="167" spans="2:11" s="2" customFormat="1" x14ac:dyDescent="0.2">
      <c r="B167" s="29">
        <v>163</v>
      </c>
      <c r="C167" s="17" t="s">
        <v>221</v>
      </c>
      <c r="D167" s="20" t="s">
        <v>176</v>
      </c>
      <c r="E167" s="20">
        <v>0</v>
      </c>
      <c r="F167" s="20">
        <v>4</v>
      </c>
      <c r="G167" s="20"/>
      <c r="H167" s="20">
        <v>3.92</v>
      </c>
      <c r="I167" s="20" t="s">
        <v>166</v>
      </c>
      <c r="J167" s="20" t="s">
        <v>161</v>
      </c>
      <c r="K167" s="22" t="s">
        <v>154</v>
      </c>
    </row>
    <row r="168" spans="2:11" s="2" customFormat="1" x14ac:dyDescent="0.2">
      <c r="B168" s="29">
        <v>164</v>
      </c>
      <c r="C168" s="17" t="s">
        <v>134</v>
      </c>
      <c r="D168" s="20" t="s">
        <v>175</v>
      </c>
      <c r="E168" s="20">
        <v>9.89</v>
      </c>
      <c r="F168" s="20">
        <v>0</v>
      </c>
      <c r="G168" s="20" t="s">
        <v>222</v>
      </c>
      <c r="H168" s="21"/>
      <c r="I168" s="20" t="s">
        <v>166</v>
      </c>
      <c r="J168" s="20" t="s">
        <v>161</v>
      </c>
      <c r="K168" s="22" t="s">
        <v>154</v>
      </c>
    </row>
    <row r="169" spans="2:11" s="2" customFormat="1" x14ac:dyDescent="0.2">
      <c r="B169" s="42">
        <v>165</v>
      </c>
      <c r="C169" s="17" t="s">
        <v>135</v>
      </c>
      <c r="D169" s="20" t="s">
        <v>174</v>
      </c>
      <c r="E169" s="20">
        <v>0</v>
      </c>
      <c r="F169" s="20">
        <v>4</v>
      </c>
      <c r="G169" s="20"/>
      <c r="H169" s="20"/>
      <c r="I169" s="20"/>
      <c r="J169" s="20"/>
      <c r="K169" s="22"/>
    </row>
    <row r="170" spans="2:11" x14ac:dyDescent="0.2">
      <c r="B170" s="29">
        <v>166</v>
      </c>
      <c r="C170" s="17" t="s">
        <v>136</v>
      </c>
      <c r="D170" s="20" t="s">
        <v>175</v>
      </c>
      <c r="E170" s="20">
        <v>9.4499999999999993</v>
      </c>
      <c r="F170" s="20">
        <v>0</v>
      </c>
      <c r="G170" s="21">
        <f>3*1.5</f>
        <v>4.5</v>
      </c>
      <c r="H170" s="21"/>
      <c r="I170" s="20" t="s">
        <v>166</v>
      </c>
      <c r="J170" s="20" t="s">
        <v>153</v>
      </c>
      <c r="K170" s="22" t="s">
        <v>154</v>
      </c>
    </row>
    <row r="171" spans="2:11" x14ac:dyDescent="0.2">
      <c r="B171" s="29">
        <v>167</v>
      </c>
      <c r="C171" s="17" t="s">
        <v>137</v>
      </c>
      <c r="D171" s="20" t="s">
        <v>176</v>
      </c>
      <c r="E171" s="20">
        <v>0</v>
      </c>
      <c r="F171" s="20">
        <v>5.75</v>
      </c>
      <c r="G171" s="20"/>
      <c r="H171" s="20">
        <v>3.36</v>
      </c>
      <c r="I171" s="20" t="s">
        <v>166</v>
      </c>
      <c r="J171" s="20" t="s">
        <v>153</v>
      </c>
      <c r="K171" s="22" t="s">
        <v>154</v>
      </c>
    </row>
    <row r="172" spans="2:11" x14ac:dyDescent="0.2">
      <c r="B172" s="29">
        <v>168</v>
      </c>
      <c r="C172" s="17" t="s">
        <v>138</v>
      </c>
      <c r="D172" s="20" t="s">
        <v>176</v>
      </c>
      <c r="E172" s="20">
        <v>0</v>
      </c>
      <c r="F172" s="20">
        <v>4.25</v>
      </c>
      <c r="G172" s="20"/>
      <c r="H172" s="20">
        <v>10.08</v>
      </c>
      <c r="I172" s="20" t="s">
        <v>166</v>
      </c>
      <c r="J172" s="20" t="s">
        <v>153</v>
      </c>
      <c r="K172" s="22" t="s">
        <v>154</v>
      </c>
    </row>
    <row r="173" spans="2:11" s="3" customFormat="1" x14ac:dyDescent="0.2">
      <c r="B173" s="30">
        <v>169</v>
      </c>
      <c r="C173" s="18" t="s">
        <v>139</v>
      </c>
      <c r="D173" s="20" t="s">
        <v>176</v>
      </c>
      <c r="E173" s="25">
        <v>11.19</v>
      </c>
      <c r="F173" s="25">
        <v>0</v>
      </c>
      <c r="G173" s="25"/>
      <c r="H173" s="25">
        <v>5.04</v>
      </c>
      <c r="I173" s="25" t="s">
        <v>166</v>
      </c>
      <c r="J173" s="25" t="s">
        <v>153</v>
      </c>
      <c r="K173" s="26" t="s">
        <v>154</v>
      </c>
    </row>
    <row r="174" spans="2:11" x14ac:dyDescent="0.2">
      <c r="B174" s="29">
        <v>170</v>
      </c>
      <c r="C174" s="17" t="s">
        <v>140</v>
      </c>
      <c r="D174" s="20" t="s">
        <v>176</v>
      </c>
      <c r="E174" s="20">
        <v>0</v>
      </c>
      <c r="F174" s="20">
        <v>3</v>
      </c>
      <c r="G174" s="20"/>
      <c r="H174" s="21">
        <v>2.8</v>
      </c>
      <c r="I174" s="20" t="s">
        <v>167</v>
      </c>
      <c r="J174" s="20" t="s">
        <v>153</v>
      </c>
      <c r="K174" s="22" t="s">
        <v>154</v>
      </c>
    </row>
    <row r="175" spans="2:11" x14ac:dyDescent="0.2">
      <c r="B175" s="29">
        <v>171</v>
      </c>
      <c r="C175" s="17" t="s">
        <v>141</v>
      </c>
      <c r="D175" s="20" t="s">
        <v>176</v>
      </c>
      <c r="E175" s="20">
        <v>0</v>
      </c>
      <c r="F175" s="20">
        <v>5</v>
      </c>
      <c r="G175" s="20"/>
      <c r="H175" s="21">
        <v>5.04</v>
      </c>
      <c r="I175" s="20" t="s">
        <v>167</v>
      </c>
      <c r="J175" s="20" t="s">
        <v>153</v>
      </c>
      <c r="K175" s="22" t="s">
        <v>154</v>
      </c>
    </row>
    <row r="176" spans="2:11" s="2" customFormat="1" x14ac:dyDescent="0.2">
      <c r="B176" s="29">
        <v>172</v>
      </c>
      <c r="C176" s="17" t="s">
        <v>142</v>
      </c>
      <c r="D176" s="20" t="s">
        <v>176</v>
      </c>
      <c r="E176" s="20">
        <v>0</v>
      </c>
      <c r="F176" s="20">
        <v>4.5</v>
      </c>
      <c r="G176" s="20"/>
      <c r="H176" s="21">
        <v>4.4800000000000004</v>
      </c>
      <c r="I176" s="20" t="s">
        <v>167</v>
      </c>
      <c r="J176" s="20" t="s">
        <v>153</v>
      </c>
      <c r="K176" s="22" t="s">
        <v>154</v>
      </c>
    </row>
    <row r="177" spans="2:11" s="2" customFormat="1" x14ac:dyDescent="0.2">
      <c r="B177" s="29">
        <v>173</v>
      </c>
      <c r="C177" s="17" t="s">
        <v>143</v>
      </c>
      <c r="D177" s="20" t="s">
        <v>176</v>
      </c>
      <c r="E177" s="20">
        <v>10.53</v>
      </c>
      <c r="F177" s="20">
        <v>0</v>
      </c>
      <c r="G177" s="20"/>
      <c r="H177" s="20">
        <v>3.92</v>
      </c>
      <c r="I177" s="20" t="s">
        <v>166</v>
      </c>
      <c r="J177" s="20" t="s">
        <v>153</v>
      </c>
      <c r="K177" s="22" t="s">
        <v>154</v>
      </c>
    </row>
    <row r="178" spans="2:11" x14ac:dyDescent="0.2">
      <c r="B178" s="29">
        <v>174</v>
      </c>
      <c r="C178" s="17" t="s">
        <v>144</v>
      </c>
      <c r="D178" s="20" t="s">
        <v>176</v>
      </c>
      <c r="E178" s="20">
        <v>0</v>
      </c>
      <c r="F178" s="20">
        <v>4.75</v>
      </c>
      <c r="G178" s="20"/>
      <c r="H178" s="21">
        <v>4.4800000000000004</v>
      </c>
      <c r="I178" s="20" t="s">
        <v>167</v>
      </c>
      <c r="J178" s="20" t="s">
        <v>153</v>
      </c>
      <c r="K178" s="22" t="s">
        <v>154</v>
      </c>
    </row>
    <row r="179" spans="2:11" s="2" customFormat="1" x14ac:dyDescent="0.2">
      <c r="B179" s="29">
        <v>175</v>
      </c>
      <c r="C179" s="17" t="s">
        <v>145</v>
      </c>
      <c r="D179" s="20" t="s">
        <v>176</v>
      </c>
      <c r="E179" s="20">
        <v>8.7200000000000006</v>
      </c>
      <c r="F179" s="20">
        <v>0</v>
      </c>
      <c r="G179" s="20"/>
      <c r="H179" s="20">
        <v>10.08</v>
      </c>
      <c r="I179" s="20" t="s">
        <v>166</v>
      </c>
      <c r="J179" s="20" t="s">
        <v>153</v>
      </c>
      <c r="K179" s="22" t="s">
        <v>154</v>
      </c>
    </row>
    <row r="180" spans="2:11" x14ac:dyDescent="0.2">
      <c r="B180" s="29">
        <v>176</v>
      </c>
      <c r="C180" s="17" t="s">
        <v>146</v>
      </c>
      <c r="D180" s="20" t="s">
        <v>175</v>
      </c>
      <c r="E180" s="20">
        <v>5.6</v>
      </c>
      <c r="F180" s="20">
        <v>0</v>
      </c>
      <c r="G180" s="21">
        <f>2*1.5</f>
        <v>3</v>
      </c>
      <c r="H180" s="21"/>
      <c r="I180" s="20" t="s">
        <v>166</v>
      </c>
      <c r="J180" s="20" t="s">
        <v>153</v>
      </c>
      <c r="K180" s="22" t="s">
        <v>154</v>
      </c>
    </row>
    <row r="181" spans="2:11" s="2" customFormat="1" x14ac:dyDescent="0.2">
      <c r="B181" s="29">
        <v>177</v>
      </c>
      <c r="C181" s="17" t="s">
        <v>147</v>
      </c>
      <c r="D181" s="20" t="s">
        <v>176</v>
      </c>
      <c r="E181" s="20">
        <v>9.4499999999999993</v>
      </c>
      <c r="F181" s="20">
        <v>0</v>
      </c>
      <c r="G181" s="20"/>
      <c r="H181" s="20">
        <v>3.92</v>
      </c>
      <c r="I181" s="20" t="s">
        <v>166</v>
      </c>
      <c r="J181" s="20" t="s">
        <v>153</v>
      </c>
      <c r="K181" s="22" t="s">
        <v>154</v>
      </c>
    </row>
    <row r="182" spans="2:11" s="2" customFormat="1" x14ac:dyDescent="0.2">
      <c r="B182" s="29">
        <v>178</v>
      </c>
      <c r="C182" s="17" t="s">
        <v>148</v>
      </c>
      <c r="D182" s="20" t="s">
        <v>175</v>
      </c>
      <c r="E182" s="17">
        <v>0</v>
      </c>
      <c r="F182" s="17">
        <v>4</v>
      </c>
      <c r="G182" s="21">
        <f>3*1.5</f>
        <v>4.5</v>
      </c>
      <c r="H182" s="21"/>
      <c r="I182" s="17" t="s">
        <v>166</v>
      </c>
      <c r="J182" s="17" t="s">
        <v>153</v>
      </c>
      <c r="K182" s="23">
        <v>8</v>
      </c>
    </row>
    <row r="183" spans="2:11" x14ac:dyDescent="0.2">
      <c r="B183" s="31">
        <v>179</v>
      </c>
      <c r="C183" s="19" t="s">
        <v>149</v>
      </c>
      <c r="D183" s="27" t="s">
        <v>176</v>
      </c>
      <c r="E183" s="27">
        <v>0</v>
      </c>
      <c r="F183" s="27">
        <v>4</v>
      </c>
      <c r="G183" s="27"/>
      <c r="H183" s="41">
        <v>2.8</v>
      </c>
      <c r="I183" s="27" t="s">
        <v>166</v>
      </c>
      <c r="J183" s="27" t="s">
        <v>153</v>
      </c>
      <c r="K183" s="28" t="s">
        <v>154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8" scale="47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Lista</vt:lpstr>
      <vt:lpstr>Podsumowanie</vt:lpstr>
      <vt:lpstr>Rezygnacje</vt:lpstr>
      <vt:lpstr>Lista całkowita z rezygnacjami</vt:lpstr>
      <vt:lpstr>Lista!Obszar_wydruku</vt:lpstr>
      <vt:lpstr>'Lista całkowita z rezygnacjami'!Obszar_wydruku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2018-10-09T07:14:27Z</dcterms:modified>
</cp:coreProperties>
</file>